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11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Gisela\Desktop\"/>
    </mc:Choice>
  </mc:AlternateContent>
  <xr:revisionPtr revIDLastSave="0" documentId="13_ncr:1_{E18C9D90-149D-44CB-B406-C4ED94A8843B}" xr6:coauthVersionLast="40" xr6:coauthVersionMax="43" xr10:uidLastSave="{00000000-0000-0000-0000-000000000000}"/>
  <bookViews>
    <workbookView xWindow="-105" yWindow="-105" windowWidth="23250" windowHeight="12570" xr2:uid="{00000000-000D-0000-FFFF-FFFF00000000}"/>
  </bookViews>
  <sheets>
    <sheet name="VALUACION" sheetId="1" r:id="rId1"/>
    <sheet name="FOTOGRAFIAS" sheetId="2" r:id="rId2"/>
  </sheets>
  <definedNames>
    <definedName name="_xlnm.Print_Area" localSheetId="1">FOTOGRAFIAS!$A$1:$J$197</definedName>
    <definedName name="_xlnm.Print_Area" localSheetId="0">VALUACION!$A$1:$L$413</definedName>
  </definedNames>
  <calcPr calcId="181029"/>
</workbook>
</file>

<file path=xl/calcChain.xml><?xml version="1.0" encoding="utf-8"?>
<calcChain xmlns="http://schemas.openxmlformats.org/spreadsheetml/2006/main">
  <c r="C13" i="1" l="1"/>
  <c r="G323" i="1" l="1"/>
  <c r="G329" i="1" s="1"/>
  <c r="F329" i="1" s="1"/>
  <c r="F320" i="1"/>
  <c r="E320" i="1"/>
  <c r="F321" i="1" s="1"/>
  <c r="F319" i="1"/>
  <c r="E319" i="1"/>
  <c r="C339" i="1"/>
  <c r="G107" i="1" l="1"/>
  <c r="D293" i="1"/>
  <c r="D295" i="1" l="1"/>
  <c r="G337" i="1" s="1"/>
  <c r="F337" i="1" s="1"/>
  <c r="D296" i="1" l="1"/>
  <c r="D297" i="1" s="1"/>
  <c r="G299" i="1" s="1"/>
  <c r="G328" i="1" s="1"/>
  <c r="F328" i="1" s="1"/>
  <c r="F189" i="1"/>
  <c r="E279" i="1" l="1"/>
  <c r="F5" i="1" l="1"/>
  <c r="G252" i="1" l="1"/>
  <c r="F191" i="1" l="1"/>
  <c r="D279" i="1"/>
  <c r="F279" i="1" s="1"/>
  <c r="G251" i="1" l="1"/>
  <c r="F281" i="1" l="1"/>
  <c r="F327" i="1" l="1"/>
  <c r="F330" i="1" s="1"/>
  <c r="F332" i="1" s="1"/>
  <c r="G279" i="1"/>
  <c r="G281" i="1" s="1"/>
  <c r="G327" i="1" l="1"/>
  <c r="G330" i="1" s="1"/>
  <c r="G332" i="1" s="1"/>
  <c r="D309" i="1"/>
  <c r="D311" i="1" s="1"/>
  <c r="D312" i="1" l="1"/>
  <c r="D313" i="1" s="1"/>
  <c r="D160" i="1" l="1"/>
  <c r="E293" i="1" l="1"/>
  <c r="C9" i="1"/>
  <c r="G293" i="1" l="1"/>
  <c r="E154" i="1"/>
  <c r="C10" i="1" l="1"/>
  <c r="F6" i="1" l="1"/>
  <c r="G44" i="1" l="1"/>
  <c r="C46" i="1"/>
  <c r="C45" i="1"/>
  <c r="E35" i="1" l="1"/>
  <c r="C8" i="1" l="1"/>
  <c r="D230" i="1" l="1"/>
  <c r="D231" i="1" s="1"/>
  <c r="D52" i="1" l="1"/>
  <c r="C47" i="1"/>
  <c r="G14" i="1"/>
  <c r="E14" i="1"/>
  <c r="C14" i="1"/>
  <c r="F35" i="1" l="1"/>
  <c r="G35" i="1"/>
  <c r="F37" i="1" l="1"/>
  <c r="F42" i="1" l="1"/>
  <c r="G42" i="1"/>
  <c r="F36" i="1"/>
  <c r="F38" i="1" s="1"/>
  <c r="F40" i="1" s="1"/>
  <c r="G36" i="1"/>
  <c r="G38" i="1" s="1"/>
  <c r="G40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Iván</author>
  </authors>
  <commentList>
    <comment ref="F65" authorId="0" shapeId="0" xr:uid="{1AD82760-3ED8-4AC4-8A78-8330D82418F1}">
      <text>
        <r>
          <rPr>
            <sz val="9"/>
            <color indexed="81"/>
            <rFont val="Tahoma"/>
            <charset val="1"/>
          </rPr>
          <t xml:space="preserve">
Se generará un número de Valuación automaticamente</t>
        </r>
      </text>
    </comment>
    <comment ref="F66" authorId="0" shapeId="0" xr:uid="{5399BE8C-3B9D-4BD0-A54B-95B6076DED8D}">
      <text>
        <r>
          <rPr>
            <sz val="9"/>
            <color indexed="81"/>
            <rFont val="Tahoma"/>
            <charset val="1"/>
          </rPr>
          <t xml:space="preserve">
- urbano -rural</t>
        </r>
      </text>
    </comment>
    <comment ref="F67" authorId="0" shapeId="0" xr:uid="{DA24BC22-FFA0-452F-BF34-EC87C589B5CC}">
      <text>
        <r>
          <rPr>
            <sz val="9"/>
            <color indexed="81"/>
            <rFont val="Tahoma"/>
            <charset val="1"/>
          </rPr>
          <t xml:space="preserve">
Se genera automaticamente al crear la valuación
</t>
        </r>
      </text>
    </comment>
    <comment ref="C77" authorId="0" shapeId="0" xr:uid="{1B8C596A-A0E9-4B71-8370-13B0287DCBCF}">
      <text>
        <r>
          <rPr>
            <sz val="9"/>
            <color indexed="81"/>
            <rFont val="Tahoma"/>
            <family val="2"/>
          </rPr>
          <t xml:space="preserve">
puede solicitar con DNI o RUC</t>
        </r>
      </text>
    </comment>
    <comment ref="C79" authorId="0" shapeId="0" xr:uid="{A6A1EA62-1281-4101-B36B-E830E7CC06F4}">
      <text>
        <r>
          <rPr>
            <sz val="9"/>
            <color indexed="81"/>
            <rFont val="Tahoma"/>
            <family val="2"/>
          </rPr>
          <t xml:space="preserve">
- CMAC CUSCO S.A.
- CMAC HUANCAYO S.A.
- CMAC ICA S.A.
- CMAC PIURA S.A.C.
- CAJA LOS ANDES
- CAJA AREQUIPA
- BANCO DE CRÉDITO DEL PERÚ
- C.A.C. LOS ANDES DE COTARUSI
- C.A.C. SANTA MARIA MAGDALENA
- C.A.C SANTO DOMINGO DE GUZMAN
- C.A.C SAN PEDRO DE ANDAHUAYLAS
- C.A.C PIURA
- C.A.C. SAN CRISTOVAL DE HUAMANGA
- MIBANCO 
- INTERBANK
- C.A.C EMPRENDER
- BBVA CONTINENTAL
En caso de no estar en lista que se pueda digitar
</t>
        </r>
      </text>
    </comment>
    <comment ref="D89" authorId="0" shapeId="0" xr:uid="{F27CC340-D6C2-4B54-B06D-5AD6C88BB84E}">
      <text>
        <r>
          <rPr>
            <sz val="9"/>
            <color indexed="81"/>
            <rFont val="Tahoma"/>
            <family val="2"/>
          </rPr>
          <t xml:space="preserve">
Se requiere tipos de Zonificación
</t>
        </r>
      </text>
    </comment>
    <comment ref="B91" authorId="0" shapeId="0" xr:uid="{1714C299-AF69-4CC2-8169-013090BA3753}">
      <text>
        <r>
          <rPr>
            <sz val="9"/>
            <color indexed="81"/>
            <rFont val="Tahoma"/>
            <family val="2"/>
          </rPr>
          <t xml:space="preserve">
Esto se tiene que digitar, tambien los datos
</t>
        </r>
      </text>
    </comment>
    <comment ref="B95" authorId="0" shapeId="0" xr:uid="{922F2748-C947-4571-9B21-EEB1C5200C50}">
      <text>
        <r>
          <rPr>
            <sz val="9"/>
            <color indexed="81"/>
            <rFont val="Tahoma"/>
            <family val="2"/>
          </rPr>
          <t xml:space="preserve">
no se </t>
        </r>
      </text>
    </comment>
    <comment ref="B104" authorId="0" shapeId="0" xr:uid="{B3C1FF82-9FA9-4E53-AD94-1E6AD6D3B7DA}">
      <text>
        <r>
          <rPr>
            <sz val="9"/>
            <color indexed="81"/>
            <rFont val="Tahoma"/>
            <family val="2"/>
          </rPr>
          <t xml:space="preserve">
tamb ien puede tener sotano de acuerdo a la verificación</t>
        </r>
      </text>
    </comment>
    <comment ref="C108" authorId="0" shapeId="0" xr:uid="{32D4971A-A2A5-49DC-AA9B-D53CA5B725C3}">
      <text>
        <r>
          <rPr>
            <sz val="9"/>
            <color indexed="81"/>
            <rFont val="Tahoma"/>
            <family val="2"/>
          </rPr>
          <t xml:space="preserve">
- Muy Bueno
- Bueno
- Regular
- Malo
- Muy Malo</t>
        </r>
      </text>
    </comment>
    <comment ref="D110" authorId="0" shapeId="0" xr:uid="{5031C920-0D3D-4308-AFFB-3A7FF59D7E82}">
      <text>
        <r>
          <rPr>
            <sz val="9"/>
            <color indexed="81"/>
            <rFont val="Tahoma"/>
            <family val="2"/>
          </rPr>
          <t xml:space="preserve">
- Vivienda
- Departamento
- Local Comercial
- Institución educativa
- Centro de Salud
- Terreno
- Se puede llenar otros</t>
        </r>
      </text>
    </comment>
    <comment ref="C121" authorId="0" shapeId="0" xr:uid="{CBCE740B-7225-4233-9EC0-62AAB424E1C4}">
      <text>
        <r>
          <rPr>
            <sz val="9"/>
            <color indexed="81"/>
            <rFont val="Tahoma"/>
            <family val="2"/>
          </rPr>
          <t xml:space="preserve">
- Adobe
- Madera
- Estructura Metálica
</t>
        </r>
      </text>
    </comment>
    <comment ref="C122" authorId="0" shapeId="0" xr:uid="{473A21E0-4832-418C-9F33-0E84B6B82D3F}">
      <text>
        <r>
          <rPr>
            <sz val="9"/>
            <color indexed="81"/>
            <rFont val="Tahoma"/>
            <family val="2"/>
          </rPr>
          <t xml:space="preserve">
- Ladrillos de arcilla
. Drywall
- Madeta
- Adobe
- otros se puede escribir</t>
        </r>
      </text>
    </comment>
    <comment ref="C123" authorId="0" shapeId="0" xr:uid="{342998A7-21FF-4EC3-9387-99A613246FE0}">
      <text>
        <r>
          <rPr>
            <sz val="9"/>
            <color indexed="81"/>
            <rFont val="Tahoma"/>
            <family val="2"/>
          </rPr>
          <t xml:space="preserve">
- Calamina
- Teja Andina
- Termo-acustico
Otros que se pueda escribir
</t>
        </r>
      </text>
    </comment>
    <comment ref="C124" authorId="0" shapeId="0" xr:uid="{242F81B3-FD46-44B8-9E56-1FF3C98955B0}">
      <text>
        <r>
          <rPr>
            <sz val="9"/>
            <color indexed="81"/>
            <rFont val="Tahoma"/>
            <family val="2"/>
          </rPr>
          <t xml:space="preserve">
- Metalicas
- Madera contraplacada
- Madera tablero rebajado
- Otros que se pueda escribir</t>
        </r>
      </text>
    </comment>
    <comment ref="C125" authorId="0" shapeId="0" xr:uid="{3CA86EA9-3873-4F82-B137-B5A3E4505E8C}">
      <text>
        <r>
          <rPr>
            <sz val="9"/>
            <color indexed="81"/>
            <rFont val="Tahoma"/>
            <family val="2"/>
          </rPr>
          <t xml:space="preserve">
- Vidrio semi doble
- Estructura de aluminio
- Estructura de madera
</t>
        </r>
      </text>
    </comment>
    <comment ref="C126" authorId="0" shapeId="0" xr:uid="{EDA065BA-25F8-45C8-96E3-B7A43A5C85B0}">
      <text>
        <r>
          <rPr>
            <sz val="9"/>
            <color indexed="81"/>
            <rFont val="Tahoma"/>
            <family val="2"/>
          </rPr>
          <t xml:space="preserve">
- Enchapado con cerámico
- Enchapado con piedra
- Estucado con yeso
- otros para escribir</t>
        </r>
      </text>
    </comment>
    <comment ref="C127" authorId="0" shapeId="0" xr:uid="{8F5AD026-ECF4-4C7D-BA24-DE1E854AE6F3}">
      <text>
        <r>
          <rPr>
            <sz val="9"/>
            <color indexed="81"/>
            <rFont val="Tahoma"/>
            <family val="2"/>
          </rPr>
          <t xml:space="preserve">
- Sin Piso
- Tierra compactada
- Cemento pulido
- Cerámico nacional
- Porcelanato
otros para escribir</t>
        </r>
      </text>
    </comment>
    <comment ref="C128" authorId="0" shapeId="0" xr:uid="{F8CD2750-6F53-4E23-BB74-07F5F4656455}">
      <text>
        <r>
          <rPr>
            <sz val="9"/>
            <color indexed="81"/>
            <rFont val="Tahoma"/>
            <family val="2"/>
          </rPr>
          <t xml:space="preserve">
- Completo con mayolica nacional de color.
- Completo con ceramico importado
- Básico de granito
- otros para escribir
</t>
        </r>
      </text>
    </comment>
    <comment ref="C129" authorId="0" shapeId="0" xr:uid="{9D9D9356-FEB0-4002-A395-AADA94778187}">
      <text>
        <r>
          <rPr>
            <sz val="9"/>
            <color indexed="81"/>
            <rFont val="Tahoma"/>
            <family val="2"/>
          </rPr>
          <t xml:space="preserve">
- Agua fría, corriente monofasica
- Agua fría y  caliente, corriente monofasica
- Agua fría, caliente, corriene monofásica teléfono
- Agua fría, caliente, corriente trifásica
- otros para escribir</t>
        </r>
      </text>
    </comment>
    <comment ref="B141" authorId="0" shapeId="0" xr:uid="{CDE50B58-0D13-4F41-B778-3F36DE4809D0}">
      <text>
        <r>
          <rPr>
            <sz val="9"/>
            <color indexed="81"/>
            <rFont val="Tahoma"/>
            <family val="2"/>
          </rPr>
          <t xml:space="preserve">
-Si cuenta, se describe
- No cuenta</t>
        </r>
      </text>
    </comment>
    <comment ref="B144" authorId="0" shapeId="0" xr:uid="{00CF3083-D455-4BEF-8EE0-404E1BE06EDA}">
      <text>
        <r>
          <rPr>
            <sz val="9"/>
            <color indexed="81"/>
            <rFont val="Tahoma"/>
            <family val="2"/>
          </rPr>
          <t xml:space="preserve">
-Si, se describe
- No se encuentra inscrita</t>
        </r>
      </text>
    </comment>
    <comment ref="F144" authorId="0" shapeId="0" xr:uid="{275C5C90-2039-42CB-A372-215712161197}">
      <text>
        <r>
          <rPr>
            <sz val="9"/>
            <color indexed="81"/>
            <rFont val="Tahoma"/>
            <family val="2"/>
          </rPr>
          <t xml:space="preserve">
se digita
</t>
        </r>
      </text>
    </comment>
    <comment ref="B148" authorId="0" shapeId="0" xr:uid="{CD7C912D-55C8-4DC7-82FC-CEE7B6FEE5F3}">
      <text>
        <r>
          <rPr>
            <sz val="9"/>
            <color indexed="81"/>
            <rFont val="Tahoma"/>
            <family val="2"/>
          </rPr>
          <t xml:space="preserve">
- Vivienda
- Departamento
- Local Comercial
- Institución educativa
- Centro de Salud
- Terreno
- Se puede llenar otros
Selección multiple
</t>
        </r>
      </text>
    </comment>
    <comment ref="B151" authorId="0" shapeId="0" xr:uid="{AAB08E28-057B-44C7-B2A2-7F4FB9579E9D}">
      <text>
        <r>
          <rPr>
            <sz val="9"/>
            <color indexed="81"/>
            <rFont val="Tahoma"/>
            <family val="2"/>
          </rPr>
          <t xml:space="preserve">
Esto tiene que salir por defecto y que se pueda editar
</t>
        </r>
      </text>
    </comment>
    <comment ref="E154" authorId="0" shapeId="0" xr:uid="{353771C0-FF82-431F-9BDC-D964366D593E}">
      <text>
        <r>
          <rPr>
            <sz val="9"/>
            <color indexed="81"/>
            <rFont val="Tahoma"/>
            <family val="2"/>
          </rPr>
          <t xml:space="preserve">
Esta fecha se ingresará de un calendario</t>
        </r>
      </text>
    </comment>
    <comment ref="E156" authorId="0" shapeId="0" xr:uid="{B159EBA5-95D9-44E4-BC5A-AC660ED6FC5D}">
      <text>
        <r>
          <rPr>
            <sz val="9"/>
            <color indexed="81"/>
            <rFont val="Tahoma"/>
            <family val="2"/>
          </rPr>
          <t xml:space="preserve">
- por defecto sale No cuenta
- Si cuenta</t>
        </r>
      </text>
    </comment>
    <comment ref="B176" authorId="0" shapeId="0" xr:uid="{66D941F6-CEAD-4A3C-BD21-98BC4D5FA5AF}">
      <text>
        <r>
          <rPr>
            <sz val="9"/>
            <color indexed="81"/>
            <rFont val="Tahoma"/>
            <family val="2"/>
          </rPr>
          <t xml:space="preserve">
que salga por defecto que se pueda editar
</t>
        </r>
      </text>
    </comment>
    <comment ref="B179" authorId="0" shapeId="0" xr:uid="{4B80F162-BB75-41C3-8FDE-FFB15CAD9CD7}">
      <text>
        <r>
          <rPr>
            <sz val="9"/>
            <color indexed="81"/>
            <rFont val="Tahoma"/>
            <family val="2"/>
          </rPr>
          <t xml:space="preserve">
que salga por defecto que se pueda editar</t>
        </r>
      </text>
    </comment>
    <comment ref="B182" authorId="0" shapeId="0" xr:uid="{ED16F313-DD51-4C95-80E9-157E084E8173}">
      <text>
        <r>
          <rPr>
            <sz val="9"/>
            <color indexed="81"/>
            <rFont val="Tahoma"/>
            <family val="2"/>
          </rPr>
          <t xml:space="preserve">
que salga por defecto que se pueda editar</t>
        </r>
      </text>
    </comment>
    <comment ref="B184" authorId="0" shapeId="0" xr:uid="{C9A6D4F8-172E-4767-9239-D1938A75E4D7}">
      <text>
        <r>
          <rPr>
            <sz val="9"/>
            <color indexed="81"/>
            <rFont val="Tahoma"/>
            <family val="2"/>
          </rPr>
          <t xml:space="preserve">
Estos datos se generan 2 como mínimo 5 como máximo</t>
        </r>
      </text>
    </comment>
    <comment ref="B193" authorId="0" shapeId="0" xr:uid="{2FE5E8B6-05C8-480E-81C1-1048FF80F4E4}">
      <text>
        <r>
          <rPr>
            <sz val="9"/>
            <color indexed="81"/>
            <rFont val="Tahoma"/>
            <family val="2"/>
          </rPr>
          <t xml:space="preserve">
por defecto se puede editar
</t>
        </r>
      </text>
    </comment>
    <comment ref="C221" authorId="0" shapeId="0" xr:uid="{F0857795-ED4B-404B-8E4E-D58FC71DB5D2}">
      <text>
        <r>
          <rPr>
            <sz val="9"/>
            <color indexed="81"/>
            <rFont val="Tahoma"/>
            <family val="2"/>
          </rPr>
          <t xml:space="preserve">
la imagen se sube  con su respectiva leyenda
Esta imagen va en el resumen se puede mover o hacer un acercamiento y se tiene que poder subir una imagen mas la de fachada  PARA EL RESUMEN</t>
        </r>
      </text>
    </comment>
    <comment ref="D232" authorId="0" shapeId="0" xr:uid="{24F2AAFB-E984-4E3D-BC3B-776672E5D3BD}">
      <text>
        <r>
          <rPr>
            <sz val="9"/>
            <color indexed="81"/>
            <rFont val="Tahoma"/>
            <family val="2"/>
          </rPr>
          <t xml:space="preserve">
- Preferida
- No preferida</t>
        </r>
      </text>
    </comment>
    <comment ref="B236" authorId="0" shapeId="0" xr:uid="{E1A4A61B-195D-4BE7-B875-67C7335537C3}">
      <text>
        <r>
          <rPr>
            <sz val="9"/>
            <color indexed="81"/>
            <rFont val="Tahoma"/>
            <family val="2"/>
          </rPr>
          <t xml:space="preserve">
se resta de 100 menos porcentaje del cuadro anterior
</t>
        </r>
      </text>
    </comment>
    <comment ref="B239" authorId="0" shapeId="0" xr:uid="{67154FDA-F89F-4C72-8607-7978C7E4B293}">
      <text>
        <r>
          <rPr>
            <sz val="9"/>
            <color indexed="81"/>
            <rFont val="Tahoma"/>
            <family val="2"/>
          </rPr>
          <t xml:space="preserve">
que salga por defecto y se puede editar</t>
        </r>
      </text>
    </comment>
    <comment ref="D283" authorId="0" shapeId="0" xr:uid="{A6C6BDF2-1CF7-4FD8-9D54-788E6C50C0FE}">
      <text>
        <r>
          <rPr>
            <sz val="9"/>
            <color indexed="81"/>
            <rFont val="Tahoma"/>
            <family val="2"/>
          </rPr>
          <t xml:space="preserve">
- Sierra
- Selva</t>
        </r>
      </text>
    </comment>
    <comment ref="C286" authorId="0" shapeId="0" xr:uid="{8A41831D-4B63-4EAB-BDDC-F36C6D6AEB88}">
      <text>
        <r>
          <rPr>
            <sz val="9"/>
            <color indexed="81"/>
            <rFont val="Tahoma"/>
            <family val="2"/>
          </rPr>
          <t xml:space="preserve">
Aplicar cuadro de valores unitarios PDF descargado
</t>
        </r>
      </text>
    </comment>
    <comment ref="C296" authorId="0" shapeId="0" xr:uid="{95840E50-CCCF-4A7D-91FB-40EC962260BF}">
      <text>
        <r>
          <rPr>
            <sz val="9"/>
            <color indexed="81"/>
            <rFont val="Tahoma"/>
            <family val="2"/>
          </rPr>
          <t xml:space="preserve">
se llena y aplica al calculo
</t>
        </r>
      </text>
    </comment>
    <comment ref="B316" authorId="0" shapeId="0" xr:uid="{6FD9B936-E905-44CE-8E3C-4964C0BAF33F}">
      <text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Tahoma"/>
            <family val="2"/>
          </rPr>
          <t xml:space="preserve">- Tiene
- No tiene
Si tiene va cuadro
</t>
        </r>
      </text>
    </comment>
    <comment ref="B347" authorId="0" shapeId="0" xr:uid="{61EA8B6A-FF09-465A-9425-9586776292D6}">
      <text>
        <r>
          <rPr>
            <sz val="9"/>
            <color indexed="81"/>
            <rFont val="Tahoma"/>
            <family val="2"/>
          </rPr>
          <t xml:space="preserve">
VA POR DEFECTO PERO SE PUEDE EDITAR</t>
        </r>
      </text>
    </comment>
    <comment ref="B350" authorId="0" shapeId="0" xr:uid="{2A869CFC-4EC0-4E6F-B374-ECC3D0697025}">
      <text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Tahoma"/>
            <family val="2"/>
          </rPr>
          <t xml:space="preserve">Va por defecto y se puede editar
</t>
        </r>
      </text>
    </comment>
    <comment ref="B353" authorId="0" shapeId="0" xr:uid="{90A22F2B-A0C4-4054-91C6-D89D97EACBCF}">
      <text>
        <r>
          <rPr>
            <sz val="9"/>
            <color indexed="81"/>
            <rFont val="Tahoma"/>
            <family val="2"/>
          </rPr>
          <t xml:space="preserve">
Va por defecto y se puede editar
</t>
        </r>
      </text>
    </comment>
    <comment ref="B356" authorId="0" shapeId="0" xr:uid="{AA24D6FA-73F5-490C-8D32-746476A3E940}">
      <text>
        <r>
          <rPr>
            <sz val="9"/>
            <color indexed="81"/>
            <rFont val="Tahoma"/>
            <family val="2"/>
          </rPr>
          <t xml:space="preserve">
Va por defecto y se puede editar
</t>
        </r>
      </text>
    </comment>
    <comment ref="E359" authorId="0" shapeId="0" xr:uid="{587D4136-BE39-4936-A066-78802CE20AC5}">
      <text>
        <r>
          <rPr>
            <sz val="9"/>
            <color indexed="81"/>
            <rFont val="Tahoma"/>
            <family val="2"/>
          </rPr>
          <t xml:space="preserve">
jala el nombre del propetario se puede editar</t>
        </r>
      </text>
    </comment>
    <comment ref="E362" authorId="0" shapeId="0" xr:uid="{9C7AA0BF-7CB1-4832-B2C3-34CE8EB0D0BB}">
      <text>
        <r>
          <rPr>
            <sz val="9"/>
            <color indexed="81"/>
            <rFont val="Tahoma"/>
            <family val="2"/>
          </rPr>
          <t xml:space="preserve">
jale el nombre del solicitante y se puee editar</t>
        </r>
      </text>
    </comment>
    <comment ref="B376" authorId="0" shapeId="0" xr:uid="{01985290-0EE3-44AD-AAAC-4A00D38F9AEB}">
      <text>
        <r>
          <rPr>
            <sz val="9"/>
            <color indexed="81"/>
            <rFont val="Tahoma"/>
            <family val="2"/>
          </rPr>
          <t xml:space="preserve">
se llena</t>
        </r>
      </text>
    </comment>
    <comment ref="B385" authorId="0" shapeId="0" xr:uid="{1F1EC085-095A-4A41-ADC5-01BC187305C6}">
      <text>
        <r>
          <rPr>
            <sz val="9"/>
            <color indexed="81"/>
            <rFont val="Tahoma"/>
            <family val="2"/>
          </rPr>
          <t xml:space="preserve">
Estos tres primeros salen por defecto y se llenan
</t>
        </r>
      </text>
    </comment>
    <comment ref="D385" authorId="0" shapeId="0" xr:uid="{7169835B-865C-4C78-AE41-052165997D3E}">
      <text>
        <r>
          <rPr>
            <sz val="9"/>
            <color indexed="81"/>
            <rFont val="Tahoma"/>
            <family val="2"/>
          </rPr>
          <t xml:space="preserve">
Datos para llenar</t>
        </r>
      </text>
    </comment>
    <comment ref="C393" authorId="0" shapeId="0" xr:uid="{999C0CBE-741D-486A-9141-4D4E9A22F7A7}">
      <text>
        <r>
          <rPr>
            <sz val="9"/>
            <color indexed="81"/>
            <rFont val="Tahoma"/>
            <family val="2"/>
          </rPr>
          <t xml:space="preserve">
lo mismo en todas las valorizaciones</t>
        </r>
      </text>
    </comment>
  </commentList>
</comments>
</file>

<file path=xl/sharedStrings.xml><?xml version="1.0" encoding="utf-8"?>
<sst xmlns="http://schemas.openxmlformats.org/spreadsheetml/2006/main" count="419" uniqueCount="355">
  <si>
    <t>HOJA DE RESUMEN</t>
  </si>
  <si>
    <t xml:space="preserve">  </t>
  </si>
  <si>
    <t xml:space="preserve">UBICACIÓN: </t>
  </si>
  <si>
    <t>Distrito</t>
  </si>
  <si>
    <t xml:space="preserve">Provincia </t>
  </si>
  <si>
    <t>Departamento</t>
  </si>
  <si>
    <t xml:space="preserve"> </t>
  </si>
  <si>
    <t>VALOR COMERCIAL  DEL INMUEBLE</t>
  </si>
  <si>
    <t>GARANTIA HIPOTECARIA PREFERIDA</t>
  </si>
  <si>
    <t>PERITO RESPONSABLE:</t>
  </si>
  <si>
    <t>OBSERVACIONES</t>
  </si>
  <si>
    <t>FECHA:</t>
  </si>
  <si>
    <t>URBANO</t>
  </si>
  <si>
    <t>3.01  Zonificación</t>
  </si>
  <si>
    <t>3.02 Linderos</t>
  </si>
  <si>
    <t>Folio:</t>
  </si>
  <si>
    <t>Sin Información</t>
  </si>
  <si>
    <t xml:space="preserve"> Se ha realizado una visita de inspección de campo y a la vez el entorno del predio, para determinar valores comerciales de compra y venta de inmuebles con características similares.</t>
  </si>
  <si>
    <t xml:space="preserve"> Se consideró una investigación en el entorno del inmueble durante la inspección, revisión de avisos económicos y la base de datos del perito.</t>
  </si>
  <si>
    <t xml:space="preserve">Distancia </t>
  </si>
  <si>
    <t>Fecha</t>
  </si>
  <si>
    <t xml:space="preserve"> Para el caso de la realización del inmueble de acuerdo a lo establecido por la Resolución SBS N° 11356-2008   </t>
  </si>
  <si>
    <t xml:space="preserve"> La factibilidad de realización se realiza según la siguiente ponderación:</t>
  </si>
  <si>
    <t>Criterios</t>
  </si>
  <si>
    <t>Ponderación (1 a 5 )</t>
  </si>
  <si>
    <t>1. Características de Predio</t>
  </si>
  <si>
    <t>2. Áreas del predio</t>
  </si>
  <si>
    <t>3. Ubicación del Predio</t>
  </si>
  <si>
    <t>4. Servicios del Predio</t>
  </si>
  <si>
    <t>Total Puntaje</t>
  </si>
  <si>
    <t>Porcentaje</t>
  </si>
  <si>
    <t>Tipo de Garantía</t>
  </si>
  <si>
    <t>Garantía Hipotecaria Preferida</t>
  </si>
  <si>
    <t>El análisis efectuado nos permite indicar que las apreciaciones son las más razonables para determinar el valor del bien.</t>
  </si>
  <si>
    <t>Obras complementarias</t>
  </si>
  <si>
    <t>Con la siguiente documentación proporcionada por el cliente, el perito que suscribe elaboro el  presente informe.</t>
  </si>
  <si>
    <t>Nombre</t>
  </si>
  <si>
    <t>URBANA</t>
  </si>
  <si>
    <t>Título de propiedad o derechos</t>
  </si>
  <si>
    <t>Certificado de dominio, gravámenes</t>
  </si>
  <si>
    <t>Memoria descriptiva</t>
  </si>
  <si>
    <t xml:space="preserve">1.01 Objeto de Valuación:   </t>
  </si>
  <si>
    <t xml:space="preserve">1.02 Propietarios: </t>
  </si>
  <si>
    <t>El predio está inscrito en la Oficina Registral de :</t>
  </si>
  <si>
    <t>Agua :</t>
  </si>
  <si>
    <t>Energía Eléctrica :</t>
  </si>
  <si>
    <t>Asiento:</t>
  </si>
  <si>
    <t>3.- Valor de las Obras Complementarias (VOC)</t>
  </si>
  <si>
    <t xml:space="preserve"> La presente  valuación se ha efectuado con total independencia, aplicada un criterio prudente y conservador en la determinación del valor.</t>
  </si>
  <si>
    <t xml:space="preserve">Profesión </t>
  </si>
  <si>
    <t>Habilitación:</t>
  </si>
  <si>
    <t>Vigente</t>
  </si>
  <si>
    <t>Arquitecto</t>
  </si>
  <si>
    <t>CAP:</t>
  </si>
  <si>
    <t>Cynthia Flor Ochoa Pino</t>
  </si>
  <si>
    <t>US$</t>
  </si>
  <si>
    <t>Valor de edificaciones</t>
  </si>
  <si>
    <t>CAP: 12452</t>
  </si>
  <si>
    <t>m2</t>
  </si>
  <si>
    <t>Techos</t>
  </si>
  <si>
    <t>Puertas y ventanas</t>
  </si>
  <si>
    <t>Revestimiento</t>
  </si>
  <si>
    <t xml:space="preserve">Pisos </t>
  </si>
  <si>
    <t>SS.HH</t>
  </si>
  <si>
    <t>Dirección</t>
  </si>
  <si>
    <t>Terreno $</t>
  </si>
  <si>
    <t>Valor comercial del terreno investigado (promedio): en soles</t>
  </si>
  <si>
    <t>$</t>
  </si>
  <si>
    <t>S/.</t>
  </si>
  <si>
    <t>PANEL FOTOGRAFICO</t>
  </si>
  <si>
    <r>
      <rPr>
        <b/>
        <sz val="11"/>
        <rFont val="Arial"/>
        <family val="2"/>
      </rPr>
      <t xml:space="preserve">A)  </t>
    </r>
    <r>
      <rPr>
        <b/>
        <u/>
        <sz val="11"/>
        <rFont val="Arial"/>
        <family val="2"/>
      </rPr>
      <t xml:space="preserve"> DATOS GENERALES</t>
    </r>
  </si>
  <si>
    <r>
      <t>2.0</t>
    </r>
    <r>
      <rPr>
        <b/>
        <sz val="7"/>
        <rFont val="Arial"/>
        <family val="2"/>
      </rPr>
      <t xml:space="preserve">   </t>
    </r>
    <r>
      <rPr>
        <b/>
        <sz val="11"/>
        <rFont val="Arial"/>
        <family val="2"/>
      </rPr>
      <t>UBICACIÓN</t>
    </r>
  </si>
  <si>
    <r>
      <t>3.0</t>
    </r>
    <r>
      <rPr>
        <b/>
        <sz val="7"/>
        <color theme="1"/>
        <rFont val="Arial"/>
        <family val="2"/>
      </rPr>
      <t xml:space="preserve">   </t>
    </r>
    <r>
      <rPr>
        <b/>
        <sz val="11"/>
        <color theme="1"/>
        <rFont val="Arial"/>
        <family val="2"/>
      </rPr>
      <t xml:space="preserve">DESCRIPCION DETALLADA     </t>
    </r>
  </si>
  <si>
    <r>
      <t>B)</t>
    </r>
    <r>
      <rPr>
        <b/>
        <sz val="7"/>
        <color rgb="FF000000"/>
        <rFont val="Arial"/>
        <family val="2"/>
      </rPr>
      <t xml:space="preserve">     </t>
    </r>
    <r>
      <rPr>
        <b/>
        <u/>
        <sz val="11"/>
        <color rgb="FF000000"/>
        <rFont val="Arial"/>
        <family val="2"/>
      </rPr>
      <t>VERIFICACIONES EFECTUADAS</t>
    </r>
  </si>
  <si>
    <r>
      <t>D)</t>
    </r>
    <r>
      <rPr>
        <b/>
        <sz val="7"/>
        <color rgb="FF000000"/>
        <rFont val="Arial"/>
        <family val="2"/>
      </rPr>
      <t xml:space="preserve">     </t>
    </r>
    <r>
      <rPr>
        <b/>
        <u/>
        <sz val="11"/>
        <color rgb="FF000000"/>
        <rFont val="Arial"/>
        <family val="2"/>
      </rPr>
      <t>CALCULOS EFECTUADOS</t>
    </r>
  </si>
  <si>
    <t xml:space="preserve">Fecha: </t>
  </si>
  <si>
    <t>Inmueble:</t>
  </si>
  <si>
    <t>ml</t>
  </si>
  <si>
    <t xml:space="preserve">3.06 Descripción del Predio: </t>
  </si>
  <si>
    <t>Muros y Columnas</t>
  </si>
  <si>
    <t>Sistema constructivo</t>
  </si>
  <si>
    <t>1.- Valor del Terreno (VT)</t>
  </si>
  <si>
    <t>2.- Valor de la Edificación (VE)</t>
  </si>
  <si>
    <t>VCP = VT + VE + VOC</t>
  </si>
  <si>
    <t xml:space="preserve">Otros </t>
  </si>
  <si>
    <t>Muros y columnas</t>
  </si>
  <si>
    <t>Pisos</t>
  </si>
  <si>
    <t xml:space="preserve">Baños </t>
  </si>
  <si>
    <t>Instalac. Elec. y Sanit.</t>
  </si>
  <si>
    <t>Categ</t>
  </si>
  <si>
    <t>D</t>
  </si>
  <si>
    <t>Sub total</t>
  </si>
  <si>
    <t>Valor /m2</t>
  </si>
  <si>
    <t>VT S/.</t>
  </si>
  <si>
    <t>Depreciación (DP)</t>
  </si>
  <si>
    <t>Valor del Terreno</t>
  </si>
  <si>
    <t>VALOR DE RECONSTRUCCION DE LA EDIFICACION</t>
  </si>
  <si>
    <t>VALOR NETO DE REALIZACION (VNR)</t>
  </si>
  <si>
    <t>Telefono</t>
  </si>
  <si>
    <t>Valor comercial del terreno investigado (promedio): en dolares</t>
  </si>
  <si>
    <t>*</t>
  </si>
  <si>
    <t>Precio Unit S/.</t>
  </si>
  <si>
    <t>VC S/.</t>
  </si>
  <si>
    <t>VE   S/. =</t>
  </si>
  <si>
    <t>Valor de la construcción</t>
  </si>
  <si>
    <t>Propietario</t>
  </si>
  <si>
    <r>
      <t>1.0</t>
    </r>
    <r>
      <rPr>
        <b/>
        <sz val="7"/>
        <rFont val="Arial"/>
        <family val="2"/>
      </rPr>
      <t xml:space="preserve">   </t>
    </r>
    <r>
      <rPr>
        <b/>
        <sz val="11"/>
        <rFont val="Arial"/>
        <family val="2"/>
      </rPr>
      <t>INSTRUCCIONES RECIBIDAS</t>
    </r>
  </si>
  <si>
    <t>VALUACIÓN DE INMUEBLE</t>
  </si>
  <si>
    <t>Inst. eléctricas y sanitarias</t>
  </si>
  <si>
    <t>No cuenta con servidumbre para con las propiedades vecinas</t>
  </si>
  <si>
    <t>La valuación es para determinar el valor comercial del predio.</t>
  </si>
  <si>
    <r>
      <t>C)</t>
    </r>
    <r>
      <rPr>
        <b/>
        <sz val="7"/>
        <color rgb="FF000000"/>
        <rFont val="Arial"/>
        <family val="2"/>
      </rPr>
      <t xml:space="preserve">      </t>
    </r>
    <r>
      <rPr>
        <b/>
        <u/>
        <sz val="11"/>
        <color rgb="FF000000"/>
        <rFont val="Arial"/>
        <family val="2"/>
      </rPr>
      <t>METODOLOGÍA APLICADA</t>
    </r>
  </si>
  <si>
    <r>
      <t>E)</t>
    </r>
    <r>
      <rPr>
        <b/>
        <sz val="7"/>
        <color rgb="FF000000"/>
        <rFont val="Arial"/>
        <family val="2"/>
      </rPr>
      <t xml:space="preserve">     </t>
    </r>
    <r>
      <rPr>
        <b/>
        <u/>
        <sz val="11"/>
        <color rgb="FF000000"/>
        <rFont val="Arial"/>
        <family val="2"/>
      </rPr>
      <t>OPINIÓN INTEGRAL DEL PERITO VALUADOR</t>
    </r>
  </si>
  <si>
    <t>INFORME DE VALUACIÓN</t>
  </si>
  <si>
    <t>VALOR ESTIMADO DE RECONSTRUCCIÓN</t>
  </si>
  <si>
    <t>Entidad Financiera  :</t>
  </si>
  <si>
    <t>Solicitante               :</t>
  </si>
  <si>
    <t>Propietarios            :</t>
  </si>
  <si>
    <t xml:space="preserve">1.03 Solicitante   : </t>
  </si>
  <si>
    <t xml:space="preserve">1.04 Entidad Financ.  : </t>
  </si>
  <si>
    <t>3.05 Ocupación - Uso:</t>
  </si>
  <si>
    <t>C</t>
  </si>
  <si>
    <t>VT =</t>
  </si>
  <si>
    <t>(*)Prop. Exclusiva</t>
  </si>
  <si>
    <t>VOC S/. =</t>
  </si>
  <si>
    <t>REGISTRAL</t>
  </si>
  <si>
    <t>18.00 VALOR COMERCIAL DEL PRECIO (VCP)</t>
  </si>
  <si>
    <t>CROQUIS DE UBICACIÓN</t>
  </si>
  <si>
    <t>AREA (m2)</t>
  </si>
  <si>
    <t>F</t>
  </si>
  <si>
    <t xml:space="preserve">REFERENCIA:   Valuación Comercial de inmueble   </t>
  </si>
  <si>
    <t>Registral</t>
  </si>
  <si>
    <t>Autoavalúo</t>
  </si>
  <si>
    <t>RESUMEN DE VALUACION</t>
  </si>
  <si>
    <t>DESCRIPCION</t>
  </si>
  <si>
    <t>VALOR EN US$</t>
  </si>
  <si>
    <t>VALOR EN S/.</t>
  </si>
  <si>
    <t>3.03 Terreno:</t>
  </si>
  <si>
    <t>Perímetro:</t>
  </si>
  <si>
    <t>3.4. Edificación:</t>
  </si>
  <si>
    <t>Planos de ubicación, distribución</t>
  </si>
  <si>
    <t>DECLARATORIA DE FABRICA</t>
  </si>
  <si>
    <t>CARGAS Y GRAVAMENES</t>
  </si>
  <si>
    <t>USO/ OCUPACION:</t>
  </si>
  <si>
    <t>ARQ. CYNTHIA FLOR OCHOA PINO</t>
  </si>
  <si>
    <t xml:space="preserve">Porcentaje </t>
  </si>
  <si>
    <t>TIPO DE GARANTIA:</t>
  </si>
  <si>
    <t>3.07 Fábrica- Especificaciones técnicas (Bloque Predominante)</t>
  </si>
  <si>
    <t>3.08 Servidumbre</t>
  </si>
  <si>
    <t>3.09 Declaratoria de Fabrica</t>
  </si>
  <si>
    <t>17.00  SUSTENTO</t>
  </si>
  <si>
    <t>No hubo ninguna objeción para efectuar la evaluación y valuación del inmueble</t>
  </si>
  <si>
    <t>No cuenta con póliza de seguros</t>
  </si>
  <si>
    <t>4.00 ANALISIS DEL MEJOR Y MÁS INTENSIVO USOS POSIBLE DEL BIEN</t>
  </si>
  <si>
    <t>5.00 ALCANCES Y LIMITACIONES DEL TRABAJO EFECTUADO</t>
  </si>
  <si>
    <t>6.00 FECHA DE ASIGNACIÓN DEL VALOR</t>
  </si>
  <si>
    <t>7.00 POLIZA DE SEGUROS</t>
  </si>
  <si>
    <t xml:space="preserve">8.00 INSPECCIÓN OCULAR DEL BIEN </t>
  </si>
  <si>
    <t>10.00 DATOS LEGALES</t>
  </si>
  <si>
    <t>11.00 CÓDIGO DE SUMINISTROS.</t>
  </si>
  <si>
    <t>12.00 BASES PARA SU DESARROLLO.</t>
  </si>
  <si>
    <t>13.00 METODOLOGÍA UTILIZADA.</t>
  </si>
  <si>
    <t>14.00 INVESTIGACIÓN Y VALORES COMERCIALES DE REFERENCIA.</t>
  </si>
  <si>
    <t>15.00 FACTIBILIDAD DE REALIZACION Y CLASE DE GARANTÍA</t>
  </si>
  <si>
    <r>
      <t xml:space="preserve"> </t>
    </r>
    <r>
      <rPr>
        <b/>
        <sz val="11"/>
        <color rgb="FF000000"/>
        <rFont val="Arial"/>
        <family val="2"/>
      </rPr>
      <t>16.00 DEDUCCIONES APLICADAS</t>
    </r>
  </si>
  <si>
    <t>Area m2</t>
  </si>
  <si>
    <t>Valor ($)/m2</t>
  </si>
  <si>
    <t>VT US$</t>
  </si>
  <si>
    <t>VE (01) S/. =</t>
  </si>
  <si>
    <t>Valor Estimado de Reconstrucción de la Edificación (VER)</t>
  </si>
  <si>
    <t>El ver se estima considerado el VE + VOC (sin depreciación)</t>
  </si>
  <si>
    <t xml:space="preserve">VALOR COMERCIAL DEL PREDIO (VCP)  </t>
  </si>
  <si>
    <t xml:space="preserve"> VALOR NETO DE REALIZACIÓN (VNR)</t>
  </si>
  <si>
    <t>E</t>
  </si>
  <si>
    <t>(VT)</t>
  </si>
  <si>
    <t>(VE)</t>
  </si>
  <si>
    <t>(VOC)</t>
  </si>
  <si>
    <t>(VCI)</t>
  </si>
  <si>
    <t>TIPO DE CAMBIO S/.</t>
  </si>
  <si>
    <t>Tipo de Cambio  S/.</t>
  </si>
  <si>
    <t>SINTESIS DE LA VALUACIÓN</t>
  </si>
  <si>
    <t>Total</t>
  </si>
  <si>
    <t xml:space="preserve">Codigo del Predio / Ficha N° </t>
  </si>
  <si>
    <t>Sin información</t>
  </si>
  <si>
    <t xml:space="preserve">CONSTITUYE GARANTIA HIPOTECARIA 80% DEL  (VCI)   </t>
  </si>
  <si>
    <t>PRIMER  BLOQUE (3er NIvel)</t>
  </si>
  <si>
    <t xml:space="preserve">: Completo, Mayolica Blanca </t>
  </si>
  <si>
    <r>
      <t xml:space="preserve"> </t>
    </r>
    <r>
      <rPr>
        <sz val="12"/>
        <color rgb="FF000000"/>
        <rFont val="Arial"/>
        <family val="2"/>
      </rPr>
      <t xml:space="preserve">Dado su ubicación, dimensiones y características constructivas el inmueble se puede utilizar como:  </t>
    </r>
  </si>
  <si>
    <r>
      <t xml:space="preserve"> </t>
    </r>
    <r>
      <rPr>
        <sz val="12"/>
        <rFont val="Arial"/>
        <family val="2"/>
      </rPr>
      <t>Si no varían las edificaciones del mercado, así como no se surgir imponderables la valuación tiene una vigencia de: 90 días.</t>
    </r>
  </si>
  <si>
    <t xml:space="preserve">Comprende las obras complementarias comunes, como cerco en acceso, bajo el régimen de unidades inmobiliarias de propiedad exclusiva y propiedad común. </t>
  </si>
  <si>
    <t>PORCENTAJE</t>
  </si>
  <si>
    <t>Se toma el valor considerando las referencias y predios de características similares, con un criterio conservador y prudente  asi mismo por encontrarse en la misma esquina.</t>
  </si>
  <si>
    <t>B</t>
  </si>
  <si>
    <t xml:space="preserve"> El valor comercial se obtiene multiplicando el valor comercial investigado se rige la oferta y la demanda del  mercado con criterio prudente y conservador. Rs. S.B.S. N° 11356-2008, R.M.  Nº 172-2016-VIVIENDA.</t>
  </si>
  <si>
    <t>VCP = VCT + VE + VOC</t>
  </si>
  <si>
    <t>Formula:</t>
  </si>
  <si>
    <t>VCT = S*VCU</t>
  </si>
  <si>
    <t>Donde:</t>
  </si>
  <si>
    <r>
      <t xml:space="preserve">S =       </t>
    </r>
    <r>
      <rPr>
        <sz val="12"/>
        <color theme="1"/>
        <rFont val="Arial"/>
        <family val="2"/>
      </rPr>
      <t xml:space="preserve"> Area Total</t>
    </r>
  </si>
  <si>
    <r>
      <t xml:space="preserve">VCU =   </t>
    </r>
    <r>
      <rPr>
        <sz val="12"/>
        <color theme="1"/>
        <rFont val="Arial"/>
        <family val="2"/>
      </rPr>
      <t>Valor Comercial Unitario</t>
    </r>
  </si>
  <si>
    <r>
      <t xml:space="preserve">VCT =    </t>
    </r>
    <r>
      <rPr>
        <sz val="12"/>
        <color theme="1"/>
        <rFont val="Arial"/>
        <family val="2"/>
      </rPr>
      <t>Valor Comercial del Terreno.</t>
    </r>
  </si>
  <si>
    <t>19. VALOR COMERCIAL DE LA EDIFICACION</t>
  </si>
  <si>
    <t>Se obtiene a través de la aplicación de la siguiente fórmula:</t>
  </si>
  <si>
    <t>VSN = Σ(At x VUAt) +  Σ (metr.oc x VUOC) +  Σ (metr.if x VUIF)</t>
  </si>
  <si>
    <t xml:space="preserve">Donde: </t>
  </si>
  <si>
    <r>
      <t xml:space="preserve">VSN = </t>
    </r>
    <r>
      <rPr>
        <sz val="12"/>
        <color theme="1"/>
        <rFont val="Arial"/>
        <family val="2"/>
      </rPr>
      <t>Valor similar nuevo.</t>
    </r>
  </si>
  <si>
    <r>
      <t xml:space="preserve">At = </t>
    </r>
    <r>
      <rPr>
        <sz val="12"/>
        <color theme="1"/>
        <rFont val="Arial"/>
        <family val="2"/>
      </rPr>
      <t>Ärea techada.</t>
    </r>
  </si>
  <si>
    <r>
      <t xml:space="preserve">VUAT = </t>
    </r>
    <r>
      <rPr>
        <sz val="12"/>
        <color theme="1"/>
        <rFont val="Arial"/>
        <family val="2"/>
      </rPr>
      <t>Valor Unitario del área techada.</t>
    </r>
  </si>
  <si>
    <r>
      <t xml:space="preserve">metr.oc = </t>
    </r>
    <r>
      <rPr>
        <sz val="12"/>
        <color theme="1"/>
        <rFont val="Arial"/>
        <family val="2"/>
      </rPr>
      <t>Metrado de las obras complementarias.</t>
    </r>
  </si>
  <si>
    <r>
      <t xml:space="preserve">VUOC = </t>
    </r>
    <r>
      <rPr>
        <sz val="12"/>
        <color theme="1"/>
        <rFont val="Arial"/>
        <family val="2"/>
      </rPr>
      <t>Valor unitario de las obras complementarias.</t>
    </r>
  </si>
  <si>
    <r>
      <t xml:space="preserve">metr.if = </t>
    </r>
    <r>
      <rPr>
        <sz val="12"/>
        <color theme="1"/>
        <rFont val="Arial"/>
        <family val="2"/>
      </rPr>
      <t>Metrado de las instalaciones fijas y permanentes.</t>
    </r>
  </si>
  <si>
    <r>
      <t xml:space="preserve">VUIF = </t>
    </r>
    <r>
      <rPr>
        <sz val="12"/>
        <color theme="1"/>
        <rFont val="Arial"/>
        <family val="2"/>
      </rPr>
      <t>Valor unitario de las instalaciones fijas y permanentes.</t>
    </r>
  </si>
  <si>
    <t>Depreciación:</t>
  </si>
  <si>
    <t>Formula: D = (P / 100) x VSN</t>
  </si>
  <si>
    <r>
      <t xml:space="preserve">D = </t>
    </r>
    <r>
      <rPr>
        <sz val="12"/>
        <color theme="1"/>
        <rFont val="Arial"/>
        <family val="2"/>
      </rPr>
      <t>Depreciación de la Edificación</t>
    </r>
  </si>
  <si>
    <r>
      <t xml:space="preserve">P = </t>
    </r>
    <r>
      <rPr>
        <sz val="12"/>
        <color theme="1"/>
        <rFont val="Arial"/>
        <family val="2"/>
      </rPr>
      <t>Porcentaje de depreciación</t>
    </r>
  </si>
  <si>
    <r>
      <t xml:space="preserve">VSN = </t>
    </r>
    <r>
      <rPr>
        <sz val="12"/>
        <color theme="1"/>
        <rFont val="Arial"/>
        <family val="2"/>
      </rPr>
      <t>Valor similar Nuevo</t>
    </r>
  </si>
  <si>
    <t>19.1 Valor del terreno (VT)</t>
  </si>
  <si>
    <t>19.3 Valor de las Obras Complementarias (VOC)</t>
  </si>
  <si>
    <t>20.00 DECLARACION DE INDEPENDENCIA DE CRITERIO</t>
  </si>
  <si>
    <t>21.00  RECONOCIMIENTO DE NORMAS APLICABLES</t>
  </si>
  <si>
    <t>23.00 VIGENCIA DE LA VALUACIÓN</t>
  </si>
  <si>
    <t>Area ocupada</t>
  </si>
  <si>
    <t>SCOTIABANK PERU S.A.A.</t>
  </si>
  <si>
    <t>Ubiación de las referencias</t>
  </si>
  <si>
    <t>En la determinación del valor se aplicaron las normas vigentes reconocidas por la S.B.S y el Reglamento Nacional de Tasaciones del Perú. Rs. S.B.S. N° 11356-2008, R.M.  Nº 172-2016-VIVIENDA</t>
  </si>
  <si>
    <t>Declaro bajo juramento, no tener ningún tipo de vinculación familiar, económico, relación laboral entre el propietario, cliente y/o solicitante en la presente valorización.</t>
  </si>
  <si>
    <t>22.00 DECLARACIÓN JURADA</t>
  </si>
  <si>
    <t xml:space="preserve">El bien inmueble se encuentra en posesion de: </t>
  </si>
  <si>
    <t xml:space="preserve">La persona que atendió la verificación es: </t>
  </si>
  <si>
    <t>25.00 PERSONA QUE ATENDIÓ LA VERIFICACIÓN DEL INMUEBLE</t>
  </si>
  <si>
    <t>Para la valuación se toma en cuenta lo siguiente:</t>
  </si>
  <si>
    <t>. Ubicación del predio</t>
  </si>
  <si>
    <t>. Servicios de Infraestructura instalados: accesibilidad, pistas, agua potable, desague, electricidad y Comunicaciones.</t>
  </si>
  <si>
    <t>. Accesos directos desde la via pública.</t>
  </si>
  <si>
    <t>. Uso actual.</t>
  </si>
  <si>
    <t>. Zonificación.</t>
  </si>
  <si>
    <t>. Equipamiento urbano que posee la zona.</t>
  </si>
  <si>
    <t>. Visita de inspección.</t>
  </si>
  <si>
    <t>. Valor comercial del mercado inmobiliario.</t>
  </si>
  <si>
    <t>. Caracteristicas de la Edificación.</t>
  </si>
  <si>
    <t>. Influencia poblacional.</t>
  </si>
  <si>
    <t>CUSCO</t>
  </si>
  <si>
    <t>Area de terreno:</t>
  </si>
  <si>
    <t>24.00 DE LA POSESIÓN DEL INMUEBLE</t>
  </si>
  <si>
    <t>No figura infraestructuras de servicios urbanos que afecten al predio.</t>
  </si>
  <si>
    <t>AUTOAVALUO</t>
  </si>
  <si>
    <t>BLOQUE 1 (1er, 2do Nivel) Edificación de ABOBE.</t>
  </si>
  <si>
    <t>:Abobe</t>
  </si>
  <si>
    <t>: Adobe, columnas y muros de adobe en el primer nivel y estructura metálica en el segundo nivel.</t>
  </si>
  <si>
    <t>: Entablado ,cielo razo estucado en yeso y teja andina el segundo nivel.</t>
  </si>
  <si>
    <t>: Puerta  de fierro al exterior, madera contraplacadas al interior, ventanas con marco de fierro y madera con vidrio transparente.</t>
  </si>
  <si>
    <t>: Tarrajeo frotachado con pintura lavable.</t>
  </si>
  <si>
    <t>: mayolica nacional de color en el primer nivel y entablado simple el segundo nivel.</t>
  </si>
  <si>
    <t>:Baños simples con mayolica de color parcial.</t>
  </si>
  <si>
    <t>: Empotrado, monofásico,agua fria, teléfono</t>
  </si>
  <si>
    <t>VIVIENDA, TIENDA,  ALMACEN, ETC.</t>
  </si>
  <si>
    <t>POR EL FRENTE:</t>
  </si>
  <si>
    <t>POR EL FONDO:</t>
  </si>
  <si>
    <t>POR LA DERECHA :</t>
  </si>
  <si>
    <t>POR L AIZQUIERDA:</t>
  </si>
  <si>
    <t>Tipo de cambio Abril del 2019.</t>
  </si>
  <si>
    <t>-</t>
  </si>
  <si>
    <t>No se encuentra inscrita</t>
  </si>
  <si>
    <t>Val.N° 218 - 2019</t>
  </si>
  <si>
    <t xml:space="preserve">VISTA FRONTAL DEL PREDIO </t>
  </si>
  <si>
    <t>San Jeronimo-Cusco,08 de Abril 2019</t>
  </si>
  <si>
    <t>HUGO WILFREDO GUTIERREZ ORTIZ Y ROCIO PILAR VILCHEZ PALOMINO</t>
  </si>
  <si>
    <t>ROCIO PILAR VILCHEZ PALOMINO</t>
  </si>
  <si>
    <t>APP PAMPACHACRA CA LOS ALAMOS MZ. C LT. 21B</t>
  </si>
  <si>
    <t>SAN JERONIMO</t>
  </si>
  <si>
    <t>COLINDA CON LA AV. LOS ALAMOS, SEGUIDO POR EL TRAMO DE LOS VERTICES 2-1 CON 13.40 M.L.</t>
  </si>
  <si>
    <t>COLINDA CON EL LOTE C-21 A DE PROPIEDAD DE MARIA ELENA SOTA ZUÑIGA, SEGUIDO POR EL TRAMO DE VERTICES 2-3 CON 30.62 M.L.</t>
  </si>
  <si>
    <t>FUENTE: CRI 03/04/2019</t>
  </si>
  <si>
    <t>BLOQUE 1</t>
  </si>
  <si>
    <t>NIVEL</t>
  </si>
  <si>
    <t>DISTRIBUCION DE AMBIENTES</t>
  </si>
  <si>
    <t>AREA CONSTRUIDA (m2)</t>
  </si>
  <si>
    <t>PRIMER NIVEL</t>
  </si>
  <si>
    <t xml:space="preserve">Total </t>
  </si>
  <si>
    <t>Estado de Conservación</t>
  </si>
  <si>
    <t>BUENA</t>
  </si>
  <si>
    <t>Antigüedad</t>
  </si>
  <si>
    <t>año aproximadamente</t>
  </si>
  <si>
    <t>2</t>
  </si>
  <si>
    <t>: Concreto Armado</t>
  </si>
  <si>
    <t>: Alijerados de concreto.</t>
  </si>
  <si>
    <t xml:space="preserve">: Metal, interior Madera contraplacada, fierro vidrio simple transparente </t>
  </si>
  <si>
    <t>: Tarrajeo Frotachado, pintura lavable</t>
  </si>
  <si>
    <t>: Ceramica nacional</t>
  </si>
  <si>
    <t>Instalaciones Santarias</t>
  </si>
  <si>
    <t>: Corriente monofasico, empotrado.</t>
  </si>
  <si>
    <t>COLINDA CON EL LOTE C-26 SEGUIDO POR EL TRAMO DE LOS VERTICES 4-5 CON 13.17 M.L.</t>
  </si>
  <si>
    <t>A FAVOR DE SCOTIABANK S.A.C</t>
  </si>
  <si>
    <t>FUENTE: As. 04 // CRI: 03/04/2019</t>
  </si>
  <si>
    <t>Oficina Registral Cusco</t>
  </si>
  <si>
    <t>ALMACEN DE LLANTAS</t>
  </si>
  <si>
    <t>DRMITORIOS, SS.HH</t>
  </si>
  <si>
    <t>SALA, COCINA, DORMITORIOS, SS.HH</t>
  </si>
  <si>
    <t>DE LOS TITULARES</t>
  </si>
  <si>
    <t>VISTA LADO OESTE DEL PREDIO Y VIA DE ACCESO PRINCIPAL</t>
  </si>
  <si>
    <t>VISTA LADO ESTE DEL PREDIO Y VIA DE ACCESO PRINCIPAL</t>
  </si>
  <si>
    <t>VISTA DESDE EL INTERIOR DEL PREDIO</t>
  </si>
  <si>
    <t>GRADAS</t>
  </si>
  <si>
    <t>COMEDOR</t>
  </si>
  <si>
    <t>COCINA</t>
  </si>
  <si>
    <t>DORMITORIO</t>
  </si>
  <si>
    <t>Sra: Rosa Zuñiga</t>
  </si>
  <si>
    <t>984794359 / 949144692</t>
  </si>
  <si>
    <t>2.5 cuadras</t>
  </si>
  <si>
    <t>A una cuadra de la Av. La Cultura (terreno por 1264.28 m2)</t>
  </si>
  <si>
    <t>A una cuadra de la Av. La Cultura (terreno por 120 m2)</t>
  </si>
  <si>
    <t>N.E</t>
  </si>
  <si>
    <t>974870339 / 957741270</t>
  </si>
  <si>
    <t>3 cuadras</t>
  </si>
  <si>
    <t>Av. La Cultura al frente del centro de Salud San Jeronimo (terreno por 500 m2)</t>
  </si>
  <si>
    <t>Sr: Jorge</t>
  </si>
  <si>
    <t>4 cuadras</t>
  </si>
  <si>
    <t>Av. La Cultura a media cuadra del Gras Sinitetico Pie Grande</t>
  </si>
  <si>
    <t>Sr: Roger</t>
  </si>
  <si>
    <t>5 cuadras</t>
  </si>
  <si>
    <t>Sra: Elizabeth</t>
  </si>
  <si>
    <t xml:space="preserve">Av. Manco Ccapac </t>
  </si>
  <si>
    <t>FRACCION "C-21-B" DEL LOTE DE TERRENO N°21 DE LA MANZANA C DE LA ASOCIACION DE PEQUEÑOS PROPIETARIOS DE PAMPACHACRA</t>
  </si>
  <si>
    <t>COLINDAC ON EL LOTE C-20, SEGUIDA POR EL TRAMO DE LOS VERTICES 1-5 CON 30.10 M.L.</t>
  </si>
  <si>
    <t>ALMACEN - VIVIENDA</t>
  </si>
  <si>
    <t>El inmueble se encuentra ubicado en el APP Pampachacra Calle Los Alamos Mz. C Lt 21 B (según autoavaluo), se encuentra aproximadamente a 1 cuadra de la carretera Paucartambo - Cusco, a 1.5 cuadras de Humedales, a 2 cuadras de la Comisaria de Carreteras, a 3 cuadras del Complejo Deportivo Cajona Huaylla, a 5 cuadras de la Compañia de Bomberos San Jeronimo, a 5.5 cuadras del Centro de Salud San Jeronimo. Alrededor se encuentran tiendas de abarrotes, restaurantes, talleres de mecanica. Cuenta con servicios de agua, luz, desague y la vías de acceso es de pavimento rigido.</t>
  </si>
  <si>
    <t>DOSCIENTOS MIL NOVECIENTOS VEINTE CON 04/100 DOLARES AMERICANOS</t>
  </si>
  <si>
    <r>
      <t xml:space="preserve">Determinar el valor comercial y el de realización en el mercado del inmueble </t>
    </r>
    <r>
      <rPr>
        <sz val="12"/>
        <color rgb="FFFFC000"/>
        <rFont val="Arial"/>
        <family val="2"/>
      </rPr>
      <t>URBANO</t>
    </r>
    <r>
      <rPr>
        <sz val="12"/>
        <rFont val="Arial"/>
        <family val="2"/>
      </rPr>
      <t xml:space="preserve">  de acuerdo a la Rs. S.B.S. N° 880 de fecha 15 de diciembre de 1997, modificada por las Resoluciones SBS N° 816-2005 y 12879 -2009, R.M.  Nº 172-2016-VIVIENDA</t>
    </r>
  </si>
  <si>
    <t>INSITU:</t>
  </si>
  <si>
    <t>Muros</t>
  </si>
  <si>
    <t>: Bloquetas de Concreto</t>
  </si>
  <si>
    <t>Ventanas</t>
  </si>
  <si>
    <t>Puertas</t>
  </si>
  <si>
    <t>Vidrio tratado</t>
  </si>
  <si>
    <t>9.00 CARGAS Y GRAVÁMENES</t>
  </si>
  <si>
    <t xml:space="preserve"> El trabajo que se realiza en concordancia a lo establecido por las normas vigentes del SBS y el Reglamento Nacional de Tasaciones del Perú.</t>
  </si>
  <si>
    <t xml:space="preserve">19.2 Valor de la Edificación (VE): </t>
  </si>
  <si>
    <t>COSTA</t>
  </si>
  <si>
    <t>26.00 CONSIDERACIONES PARA LA VALORIZACIÓN</t>
  </si>
  <si>
    <t>28.00 DOCUMENTACION UTILIZADA EN LA VALUACION</t>
  </si>
  <si>
    <t xml:space="preserve">29.00 DEL PERITO VALUADOR </t>
  </si>
  <si>
    <t>Se accecede a traves de un pasaje común, se recomienda a la Entidad tomar las previsiones del caso.</t>
  </si>
  <si>
    <t>27.00 OBSERVACIONES Y/O RECOMENDACIONES</t>
  </si>
  <si>
    <t>Se insertan  fotos mínimo  6  con su respectiva leyenda.</t>
  </si>
  <si>
    <t>30.00 PANEL FOTOGRÁFICO</t>
  </si>
  <si>
    <t>COSTO S/.   M2</t>
  </si>
  <si>
    <t>CANTIDAD m2-m3, unidad</t>
  </si>
  <si>
    <t>% DEPRECIACION</t>
  </si>
  <si>
    <t>TOTAL</t>
  </si>
  <si>
    <t>TOTAL SIN DEPRECIACIÓN</t>
  </si>
  <si>
    <t>CERCO PERIMETRICO</t>
  </si>
  <si>
    <t>COBERTURA METALICA</t>
  </si>
  <si>
    <t>VOC   S/. =</t>
  </si>
  <si>
    <t>Se define dominio :  valeperusrl.com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</si>
</sst>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4" formatCode="_ &quot;S/.&quot;\ * #,##0.00_ ;_ &quot;S/.&quot;\ * \-#,##0.00_ ;_ &quot;S/.&quot;\ * &quot;-&quot;??_ ;_ @_ "/>
    <numFmt numFmtId="165" formatCode="_ * #,##0.00_ ;_ * \-#,##0.00_ ;_ * &quot;-&quot;??_ ;_ @_ "/>
    <numFmt numFmtId="166" formatCode="_-[$$-409]* #,##0.00_ ;_-[$$-409]* \-#,##0.00\ ;_-[$$-409]* &quot;-&quot;??_ ;_-@_ "/>
    <numFmt numFmtId="167" formatCode="_ * #,##0.000_ ;_ * \-#,##0.000_ ;_ * &quot;-&quot;??_ ;_ @_ "/>
  </numFmts>
  <fonts count="52" x14ac:knownFonts="1">
    <font>
      <sz val="11"/>
      <color theme="1"/>
      <name val="Calibri"/>
      <family val="2"/>
      <scheme val="minor"/>
    </font>
    <font>
      <sz val="11"/>
      <color theme="1"/>
      <name val="Eras Light ITC"/>
      <family val="2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Arial"/>
      <family val="2"/>
    </font>
    <font>
      <b/>
      <sz val="14"/>
      <color theme="1"/>
      <name val="Arial"/>
      <family val="2"/>
    </font>
    <font>
      <sz val="11"/>
      <color rgb="FF000000"/>
      <name val="Arial"/>
      <family val="2"/>
    </font>
    <font>
      <b/>
      <sz val="11"/>
      <color rgb="FF000000"/>
      <name val="Arial"/>
      <family val="2"/>
    </font>
    <font>
      <sz val="11"/>
      <name val="Arial"/>
      <family val="2"/>
    </font>
    <font>
      <b/>
      <u/>
      <sz val="11"/>
      <name val="Arial"/>
      <family val="2"/>
    </font>
    <font>
      <b/>
      <sz val="11"/>
      <name val="Arial"/>
      <family val="2"/>
    </font>
    <font>
      <b/>
      <sz val="7"/>
      <name val="Arial"/>
      <family val="2"/>
    </font>
    <font>
      <b/>
      <sz val="11"/>
      <color theme="1"/>
      <name val="Arial"/>
      <family val="2"/>
    </font>
    <font>
      <b/>
      <sz val="7"/>
      <color theme="1"/>
      <name val="Arial"/>
      <family val="2"/>
    </font>
    <font>
      <b/>
      <u/>
      <sz val="11"/>
      <color rgb="FF000000"/>
      <name val="Arial"/>
      <family val="2"/>
    </font>
    <font>
      <b/>
      <sz val="7"/>
      <color rgb="FF000000"/>
      <name val="Arial"/>
      <family val="2"/>
    </font>
    <font>
      <sz val="10"/>
      <color theme="1"/>
      <name val="Arial"/>
      <family val="2"/>
    </font>
    <font>
      <b/>
      <sz val="12"/>
      <color rgb="FF000000"/>
      <name val="Arial"/>
      <family val="2"/>
    </font>
    <font>
      <b/>
      <sz val="11"/>
      <color theme="1"/>
      <name val="Calibri"/>
      <family val="2"/>
      <scheme val="minor"/>
    </font>
    <font>
      <b/>
      <sz val="11"/>
      <color rgb="FFFF0000"/>
      <name val="Arial"/>
      <family val="2"/>
    </font>
    <font>
      <sz val="9"/>
      <color theme="1"/>
      <name val="Arial"/>
      <family val="2"/>
    </font>
    <font>
      <b/>
      <sz val="12"/>
      <color theme="1"/>
      <name val="Arial"/>
      <family val="2"/>
    </font>
    <font>
      <b/>
      <u/>
      <sz val="12"/>
      <color theme="1"/>
      <name val="Arial"/>
      <family val="2"/>
    </font>
    <font>
      <u/>
      <sz val="11"/>
      <color theme="10"/>
      <name val="Calibri"/>
      <family val="2"/>
      <scheme val="minor"/>
    </font>
    <font>
      <sz val="12"/>
      <color rgb="FF000000"/>
      <name val="Arial"/>
      <family val="2"/>
    </font>
    <font>
      <sz val="12"/>
      <color theme="1"/>
      <name val="Calibri"/>
      <family val="2"/>
      <scheme val="minor"/>
    </font>
    <font>
      <sz val="12"/>
      <color theme="1"/>
      <name val="Arial"/>
      <family val="2"/>
    </font>
    <font>
      <i/>
      <sz val="12"/>
      <color theme="1"/>
      <name val="Arial"/>
      <family val="2"/>
    </font>
    <font>
      <sz val="12"/>
      <name val="Arial"/>
      <family val="2"/>
    </font>
    <font>
      <b/>
      <sz val="12"/>
      <name val="Arial"/>
      <family val="2"/>
    </font>
    <font>
      <b/>
      <i/>
      <sz val="12"/>
      <name val="Arial"/>
      <family val="2"/>
    </font>
    <font>
      <sz val="12"/>
      <color rgb="FFFF0000"/>
      <name val="Arial"/>
      <family val="2"/>
    </font>
    <font>
      <sz val="12"/>
      <name val="Calibri"/>
      <family val="2"/>
      <scheme val="minor"/>
    </font>
    <font>
      <b/>
      <i/>
      <sz val="12"/>
      <color theme="1"/>
      <name val="Arial"/>
      <family val="2"/>
    </font>
    <font>
      <i/>
      <sz val="12"/>
      <color rgb="FF000000"/>
      <name val="Arial"/>
      <family val="2"/>
    </font>
    <font>
      <b/>
      <u/>
      <sz val="12"/>
      <color rgb="FF000000"/>
      <name val="Arial"/>
      <family val="2"/>
    </font>
    <font>
      <b/>
      <i/>
      <sz val="12"/>
      <color rgb="FF000000"/>
      <name val="Arial"/>
      <family val="2"/>
    </font>
    <font>
      <i/>
      <sz val="10"/>
      <color theme="1"/>
      <name val="Arial"/>
      <family val="2"/>
    </font>
    <font>
      <sz val="10"/>
      <name val="Arial"/>
      <family val="2"/>
    </font>
    <font>
      <i/>
      <sz val="12"/>
      <name val="Arial"/>
      <family val="2"/>
    </font>
    <font>
      <sz val="12"/>
      <color theme="0"/>
      <name val="Arial"/>
      <family val="2"/>
    </font>
    <font>
      <b/>
      <sz val="10"/>
      <color rgb="FF000000"/>
      <name val="Arial"/>
      <family val="2"/>
    </font>
    <font>
      <b/>
      <i/>
      <sz val="12"/>
      <name val="Calibri"/>
      <family val="2"/>
      <scheme val="minor"/>
    </font>
    <font>
      <b/>
      <sz val="12"/>
      <name val="Calibri"/>
      <family val="2"/>
      <scheme val="minor"/>
    </font>
    <font>
      <sz val="11"/>
      <name val="Calibri"/>
      <family val="2"/>
      <scheme val="minor"/>
    </font>
    <font>
      <sz val="9"/>
      <color indexed="81"/>
      <name val="Tahoma"/>
      <charset val="1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rgb="FFFFC000"/>
      <name val="Arial"/>
      <family val="2"/>
    </font>
    <font>
      <b/>
      <sz val="12"/>
      <color rgb="FFFFC000"/>
      <name val="Arial"/>
      <family val="2"/>
    </font>
    <font>
      <b/>
      <sz val="12"/>
      <color rgb="FF000000"/>
      <name val="Calibri"/>
      <family val="2"/>
    </font>
    <font>
      <sz val="12"/>
      <color rgb="FF00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rgb="FF000000"/>
      </patternFill>
    </fill>
  </fills>
  <borders count="38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 style="medium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5">
    <xf numFmtId="0" fontId="0" fillId="0" borderId="0"/>
    <xf numFmtId="165" fontId="2" fillId="0" borderId="0" applyFont="0" applyFill="0" applyBorder="0" applyAlignment="0" applyProtection="0"/>
    <xf numFmtId="164" fontId="2" fillId="0" borderId="0" applyFont="0" applyFill="0" applyBorder="0" applyAlignment="0" applyProtection="0"/>
    <xf numFmtId="0" fontId="23" fillId="0" borderId="0" applyNumberFormat="0" applyFill="0" applyBorder="0" applyAlignment="0" applyProtection="0"/>
    <xf numFmtId="9" fontId="2" fillId="0" borderId="0" applyFont="0" applyFill="0" applyBorder="0" applyAlignment="0" applyProtection="0"/>
  </cellStyleXfs>
  <cellXfs count="412">
    <xf numFmtId="0" fontId="0" fillId="0" borderId="0" xfId="0"/>
    <xf numFmtId="0" fontId="1" fillId="0" borderId="0" xfId="0" applyFont="1"/>
    <xf numFmtId="0" fontId="1" fillId="0" borderId="0" xfId="0" applyFont="1" applyAlignment="1">
      <alignment vertical="center"/>
    </xf>
    <xf numFmtId="0" fontId="4" fillId="0" borderId="0" xfId="0" applyFont="1"/>
    <xf numFmtId="0" fontId="6" fillId="0" borderId="0" xfId="0" applyFont="1" applyAlignment="1">
      <alignment vertical="center"/>
    </xf>
    <xf numFmtId="0" fontId="7" fillId="0" borderId="10" xfId="0" applyFont="1" applyBorder="1" applyAlignment="1">
      <alignment vertical="center"/>
    </xf>
    <xf numFmtId="0" fontId="7" fillId="0" borderId="0" xfId="0" applyFont="1" applyBorder="1" applyAlignment="1">
      <alignment vertical="center"/>
    </xf>
    <xf numFmtId="0" fontId="6" fillId="0" borderId="0" xfId="0" applyFont="1" applyBorder="1" applyAlignment="1">
      <alignment horizontal="center" vertical="center"/>
    </xf>
    <xf numFmtId="0" fontId="4" fillId="0" borderId="0" xfId="0" applyFont="1" applyBorder="1"/>
    <xf numFmtId="0" fontId="7" fillId="0" borderId="6" xfId="0" applyFont="1" applyBorder="1" applyAlignment="1">
      <alignment vertical="center"/>
    </xf>
    <xf numFmtId="0" fontId="6" fillId="0" borderId="7" xfId="0" applyFont="1" applyBorder="1" applyAlignment="1">
      <alignment vertical="center"/>
    </xf>
    <xf numFmtId="0" fontId="6" fillId="0" borderId="0" xfId="0" applyFont="1" applyBorder="1" applyAlignment="1">
      <alignment horizontal="right" vertical="center"/>
    </xf>
    <xf numFmtId="0" fontId="6" fillId="0" borderId="0" xfId="0" applyFont="1" applyBorder="1" applyAlignment="1">
      <alignment vertical="center"/>
    </xf>
    <xf numFmtId="0" fontId="4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/>
    <xf numFmtId="0" fontId="8" fillId="0" borderId="0" xfId="0" applyFont="1" applyAlignment="1">
      <alignment vertical="center"/>
    </xf>
    <xf numFmtId="0" fontId="9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0" fontId="10" fillId="0" borderId="0" xfId="0" applyFont="1" applyAlignment="1">
      <alignment horizontal="left" vertical="center" indent="5"/>
    </xf>
    <xf numFmtId="0" fontId="10" fillId="0" borderId="0" xfId="0" applyFont="1" applyAlignment="1">
      <alignment horizontal="left" vertical="center"/>
    </xf>
    <xf numFmtId="0" fontId="10" fillId="0" borderId="0" xfId="0" applyFont="1" applyAlignment="1">
      <alignment horizontal="left" vertical="center" indent="7"/>
    </xf>
    <xf numFmtId="0" fontId="12" fillId="0" borderId="0" xfId="0" applyFont="1" applyAlignment="1">
      <alignment horizontal="left" vertical="center" indent="5"/>
    </xf>
    <xf numFmtId="0" fontId="12" fillId="0" borderId="0" xfId="0" applyFont="1" applyAlignment="1">
      <alignment horizontal="left" vertical="center"/>
    </xf>
    <xf numFmtId="0" fontId="12" fillId="0" borderId="0" xfId="0" applyFont="1" applyAlignment="1">
      <alignment vertical="center"/>
    </xf>
    <xf numFmtId="0" fontId="12" fillId="0" borderId="0" xfId="0" applyFont="1"/>
    <xf numFmtId="0" fontId="7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 indent="2"/>
    </xf>
    <xf numFmtId="0" fontId="7" fillId="0" borderId="0" xfId="0" applyFont="1" applyAlignment="1">
      <alignment horizontal="left" vertical="center" indent="5"/>
    </xf>
    <xf numFmtId="0" fontId="6" fillId="0" borderId="0" xfId="0" applyFont="1" applyAlignment="1">
      <alignment horizontal="left" vertical="center" indent="8"/>
    </xf>
    <xf numFmtId="0" fontId="6" fillId="0" borderId="0" xfId="0" applyFont="1" applyAlignment="1">
      <alignment horizontal="left" vertical="center" indent="5"/>
    </xf>
    <xf numFmtId="0" fontId="6" fillId="0" borderId="0" xfId="0" applyFont="1" applyBorder="1" applyAlignment="1">
      <alignment horizontal="left" vertical="center" indent="2"/>
    </xf>
    <xf numFmtId="0" fontId="12" fillId="0" borderId="0" xfId="0" applyFont="1" applyAlignment="1">
      <alignment horizontal="left" vertical="center" indent="7"/>
    </xf>
    <xf numFmtId="0" fontId="4" fillId="0" borderId="0" xfId="0" applyFont="1" applyBorder="1" applyAlignment="1">
      <alignment horizontal="center"/>
    </xf>
    <xf numFmtId="0" fontId="3" fillId="0" borderId="0" xfId="0" applyFont="1" applyBorder="1" applyAlignment="1">
      <alignment vertical="center"/>
    </xf>
    <xf numFmtId="0" fontId="10" fillId="0" borderId="10" xfId="0" applyFont="1" applyBorder="1" applyAlignment="1">
      <alignment vertical="center"/>
    </xf>
    <xf numFmtId="0" fontId="8" fillId="0" borderId="0" xfId="0" applyFont="1" applyBorder="1"/>
    <xf numFmtId="0" fontId="8" fillId="0" borderId="10" xfId="0" applyFont="1" applyBorder="1" applyAlignment="1">
      <alignment vertical="center"/>
    </xf>
    <xf numFmtId="0" fontId="8" fillId="0" borderId="0" xfId="0" applyFont="1" applyBorder="1" applyAlignment="1">
      <alignment vertical="center" wrapText="1"/>
    </xf>
    <xf numFmtId="0" fontId="6" fillId="3" borderId="0" xfId="0" applyFont="1" applyFill="1" applyAlignment="1">
      <alignment horizontal="left" vertical="center" indent="5"/>
    </xf>
    <xf numFmtId="0" fontId="0" fillId="3" borderId="0" xfId="0" applyFill="1"/>
    <xf numFmtId="0" fontId="0" fillId="0" borderId="0" xfId="0" applyAlignment="1"/>
    <xf numFmtId="0" fontId="0" fillId="0" borderId="0" xfId="0" applyAlignment="1">
      <alignment vertical="top"/>
    </xf>
    <xf numFmtId="0" fontId="18" fillId="0" borderId="0" xfId="0" applyFont="1"/>
    <xf numFmtId="0" fontId="8" fillId="0" borderId="0" xfId="0" applyFont="1" applyBorder="1" applyAlignment="1">
      <alignment vertical="top"/>
    </xf>
    <xf numFmtId="0" fontId="20" fillId="0" borderId="0" xfId="0" applyFont="1" applyBorder="1"/>
    <xf numFmtId="4" fontId="17" fillId="2" borderId="26" xfId="0" applyNumberFormat="1" applyFont="1" applyFill="1" applyBorder="1" applyAlignment="1">
      <alignment vertical="center"/>
    </xf>
    <xf numFmtId="165" fontId="21" fillId="2" borderId="34" xfId="0" applyNumberFormat="1" applyFont="1" applyFill="1" applyBorder="1" applyAlignment="1">
      <alignment vertical="center" wrapText="1"/>
    </xf>
    <xf numFmtId="4" fontId="17" fillId="0" borderId="30" xfId="0" applyNumberFormat="1" applyFont="1" applyBorder="1" applyAlignment="1">
      <alignment vertical="center"/>
    </xf>
    <xf numFmtId="165" fontId="21" fillId="0" borderId="33" xfId="0" applyNumberFormat="1" applyFont="1" applyFill="1" applyBorder="1" applyAlignment="1">
      <alignment vertical="center" wrapText="1"/>
    </xf>
    <xf numFmtId="0" fontId="7" fillId="0" borderId="27" xfId="0" applyFont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 wrapText="1"/>
    </xf>
    <xf numFmtId="0" fontId="0" fillId="0" borderId="0" xfId="0" applyFont="1"/>
    <xf numFmtId="0" fontId="12" fillId="0" borderId="18" xfId="0" applyFont="1" applyBorder="1"/>
    <xf numFmtId="0" fontId="8" fillId="0" borderId="14" xfId="0" applyFont="1" applyBorder="1" applyAlignment="1">
      <alignment vertical="top"/>
    </xf>
    <xf numFmtId="0" fontId="8" fillId="0" borderId="19" xfId="0" applyFont="1" applyBorder="1" applyAlignment="1">
      <alignment vertical="center" wrapText="1"/>
    </xf>
    <xf numFmtId="0" fontId="8" fillId="0" borderId="17" xfId="0" applyFont="1" applyBorder="1" applyAlignment="1">
      <alignment vertical="top"/>
    </xf>
    <xf numFmtId="0" fontId="8" fillId="0" borderId="20" xfId="0" applyFont="1" applyBorder="1" applyAlignment="1">
      <alignment vertical="center" wrapText="1"/>
    </xf>
    <xf numFmtId="0" fontId="19" fillId="0" borderId="28" xfId="0" applyFont="1" applyBorder="1" applyAlignment="1">
      <alignment vertical="center"/>
    </xf>
    <xf numFmtId="0" fontId="10" fillId="0" borderId="15" xfId="0" applyFont="1" applyBorder="1" applyAlignment="1">
      <alignment vertical="center"/>
    </xf>
    <xf numFmtId="0" fontId="10" fillId="0" borderId="15" xfId="0" applyFont="1" applyBorder="1" applyAlignment="1">
      <alignment horizontal="left" vertical="center"/>
    </xf>
    <xf numFmtId="0" fontId="10" fillId="0" borderId="16" xfId="0" applyFont="1" applyBorder="1" applyAlignment="1">
      <alignment horizontal="left" vertical="center"/>
    </xf>
    <xf numFmtId="0" fontId="22" fillId="0" borderId="0" xfId="0" applyFont="1"/>
    <xf numFmtId="0" fontId="0" fillId="0" borderId="0" xfId="0" applyAlignment="1">
      <alignment horizontal="center"/>
    </xf>
    <xf numFmtId="0" fontId="24" fillId="0" borderId="6" xfId="0" applyFont="1" applyBorder="1" applyAlignment="1">
      <alignment vertical="center"/>
    </xf>
    <xf numFmtId="0" fontId="25" fillId="0" borderId="7" xfId="0" applyFont="1" applyBorder="1"/>
    <xf numFmtId="0" fontId="26" fillId="0" borderId="7" xfId="0" applyFont="1" applyBorder="1" applyAlignment="1">
      <alignment horizontal="center"/>
    </xf>
    <xf numFmtId="165" fontId="24" fillId="0" borderId="7" xfId="1" applyFont="1" applyBorder="1" applyAlignment="1">
      <alignment horizontal="right" vertical="center"/>
    </xf>
    <xf numFmtId="4" fontId="24" fillId="0" borderId="31" xfId="0" applyNumberFormat="1" applyFont="1" applyBorder="1" applyAlignment="1">
      <alignment vertical="center"/>
    </xf>
    <xf numFmtId="165" fontId="26" fillId="0" borderId="32" xfId="0" applyNumberFormat="1" applyFont="1" applyFill="1" applyBorder="1" applyAlignment="1">
      <alignment vertical="center" wrapText="1"/>
    </xf>
    <xf numFmtId="0" fontId="24" fillId="0" borderId="3" xfId="0" applyFont="1" applyBorder="1" applyAlignment="1">
      <alignment vertical="center"/>
    </xf>
    <xf numFmtId="0" fontId="25" fillId="0" borderId="0" xfId="0" applyFont="1" applyBorder="1"/>
    <xf numFmtId="0" fontId="26" fillId="0" borderId="0" xfId="0" applyFont="1" applyBorder="1" applyAlignment="1">
      <alignment horizontal="center"/>
    </xf>
    <xf numFmtId="165" fontId="24" fillId="0" borderId="0" xfId="1" applyFont="1" applyBorder="1" applyAlignment="1">
      <alignment horizontal="right" vertical="center"/>
    </xf>
    <xf numFmtId="165" fontId="24" fillId="0" borderId="30" xfId="0" applyNumberFormat="1" applyFont="1" applyBorder="1" applyAlignment="1">
      <alignment vertical="center"/>
    </xf>
    <xf numFmtId="165" fontId="26" fillId="0" borderId="33" xfId="0" applyNumberFormat="1" applyFont="1" applyFill="1" applyBorder="1" applyAlignment="1">
      <alignment vertical="center" wrapText="1"/>
    </xf>
    <xf numFmtId="0" fontId="26" fillId="0" borderId="3" xfId="0" applyFont="1" applyBorder="1"/>
    <xf numFmtId="0" fontId="24" fillId="0" borderId="0" xfId="0" applyFont="1" applyBorder="1" applyAlignment="1">
      <alignment horizontal="right" vertical="center"/>
    </xf>
    <xf numFmtId="165" fontId="24" fillId="0" borderId="26" xfId="0" applyNumberFormat="1" applyFont="1" applyBorder="1" applyAlignment="1">
      <alignment vertical="center"/>
    </xf>
    <xf numFmtId="0" fontId="26" fillId="0" borderId="34" xfId="0" applyFont="1" applyFill="1" applyBorder="1" applyAlignment="1">
      <alignment vertical="center" wrapText="1"/>
    </xf>
    <xf numFmtId="0" fontId="17" fillId="0" borderId="3" xfId="0" applyFont="1" applyBorder="1" applyAlignment="1">
      <alignment vertical="center"/>
    </xf>
    <xf numFmtId="0" fontId="24" fillId="0" borderId="0" xfId="0" applyFont="1" applyBorder="1" applyAlignment="1">
      <alignment vertical="center"/>
    </xf>
    <xf numFmtId="0" fontId="17" fillId="0" borderId="0" xfId="0" applyFont="1" applyBorder="1" applyAlignment="1">
      <alignment horizontal="right" vertical="center"/>
    </xf>
    <xf numFmtId="0" fontId="17" fillId="2" borderId="21" xfId="0" applyFont="1" applyFill="1" applyBorder="1" applyAlignment="1">
      <alignment vertical="center"/>
    </xf>
    <xf numFmtId="0" fontId="26" fillId="2" borderId="14" xfId="0" applyFont="1" applyFill="1" applyBorder="1"/>
    <xf numFmtId="0" fontId="24" fillId="2" borderId="29" xfId="0" applyFont="1" applyFill="1" applyBorder="1" applyAlignment="1">
      <alignment vertical="center"/>
    </xf>
    <xf numFmtId="0" fontId="26" fillId="2" borderId="35" xfId="0" applyFont="1" applyFill="1" applyBorder="1" applyAlignment="1">
      <alignment vertical="center" wrapText="1"/>
    </xf>
    <xf numFmtId="0" fontId="17" fillId="2" borderId="22" xfId="0" applyFont="1" applyFill="1" applyBorder="1" applyAlignment="1">
      <alignment vertical="center"/>
    </xf>
    <xf numFmtId="0" fontId="17" fillId="2" borderId="15" xfId="0" applyFont="1" applyFill="1" applyBorder="1" applyAlignment="1">
      <alignment vertical="center"/>
    </xf>
    <xf numFmtId="0" fontId="24" fillId="2" borderId="15" xfId="0" applyFont="1" applyFill="1" applyBorder="1" applyAlignment="1">
      <alignment horizontal="right" vertical="center"/>
    </xf>
    <xf numFmtId="0" fontId="17" fillId="0" borderId="0" xfId="0" applyFont="1" applyBorder="1" applyAlignment="1">
      <alignment vertical="center"/>
    </xf>
    <xf numFmtId="0" fontId="24" fillId="0" borderId="29" xfId="0" applyFont="1" applyBorder="1" applyAlignment="1">
      <alignment vertical="center"/>
    </xf>
    <xf numFmtId="0" fontId="26" fillId="0" borderId="35" xfId="0" applyFont="1" applyBorder="1" applyAlignment="1">
      <alignment vertical="center" wrapText="1"/>
    </xf>
    <xf numFmtId="0" fontId="24" fillId="0" borderId="8" xfId="0" applyFont="1" applyBorder="1" applyAlignment="1">
      <alignment vertical="center"/>
    </xf>
    <xf numFmtId="0" fontId="17" fillId="0" borderId="4" xfId="0" applyFont="1" applyBorder="1" applyAlignment="1">
      <alignment vertical="center" wrapText="1"/>
    </xf>
    <xf numFmtId="0" fontId="26" fillId="0" borderId="4" xfId="0" applyFont="1" applyBorder="1" applyAlignment="1">
      <alignment horizontal="right"/>
    </xf>
    <xf numFmtId="165" fontId="17" fillId="0" borderId="36" xfId="0" applyNumberFormat="1" applyFont="1" applyBorder="1" applyAlignment="1">
      <alignment vertical="center" wrapText="1"/>
    </xf>
    <xf numFmtId="4" fontId="17" fillId="0" borderId="37" xfId="0" applyNumberFormat="1" applyFont="1" applyBorder="1" applyAlignment="1">
      <alignment vertical="center" wrapText="1"/>
    </xf>
    <xf numFmtId="0" fontId="25" fillId="0" borderId="0" xfId="0" applyFont="1"/>
    <xf numFmtId="0" fontId="21" fillId="0" borderId="11" xfId="0" applyFont="1" applyBorder="1"/>
    <xf numFmtId="0" fontId="26" fillId="0" borderId="12" xfId="0" applyFont="1" applyBorder="1"/>
    <xf numFmtId="0" fontId="26" fillId="0" borderId="10" xfId="0" applyFont="1" applyBorder="1"/>
    <xf numFmtId="165" fontId="26" fillId="0" borderId="10" xfId="0" applyNumberFormat="1" applyFont="1" applyBorder="1"/>
    <xf numFmtId="0" fontId="26" fillId="0" borderId="12" xfId="0" applyFont="1" applyBorder="1" applyAlignment="1"/>
    <xf numFmtId="0" fontId="26" fillId="0" borderId="13" xfId="0" applyFont="1" applyBorder="1" applyAlignment="1"/>
    <xf numFmtId="0" fontId="17" fillId="0" borderId="0" xfId="0" applyFont="1" applyAlignment="1">
      <alignment vertical="center"/>
    </xf>
    <xf numFmtId="0" fontId="26" fillId="0" borderId="0" xfId="0" applyFont="1"/>
    <xf numFmtId="0" fontId="26" fillId="0" borderId="0" xfId="0" applyFont="1" applyBorder="1"/>
    <xf numFmtId="0" fontId="28" fillId="0" borderId="0" xfId="0" applyFont="1"/>
    <xf numFmtId="0" fontId="24" fillId="0" borderId="0" xfId="0" applyFont="1" applyAlignment="1">
      <alignment horizontal="left" vertical="center"/>
    </xf>
    <xf numFmtId="0" fontId="28" fillId="0" borderId="0" xfId="0" applyFont="1" applyAlignment="1"/>
    <xf numFmtId="0" fontId="28" fillId="0" borderId="0" xfId="0" applyFont="1" applyAlignment="1">
      <alignment vertical="center" wrapText="1"/>
    </xf>
    <xf numFmtId="0" fontId="29" fillId="0" borderId="0" xfId="0" applyFont="1" applyAlignment="1">
      <alignment horizontal="left" vertical="center"/>
    </xf>
    <xf numFmtId="0" fontId="26" fillId="0" borderId="10" xfId="0" applyFont="1" applyBorder="1" applyAlignment="1">
      <alignment horizontal="center" vertical="center" wrapText="1"/>
    </xf>
    <xf numFmtId="0" fontId="24" fillId="0" borderId="10" xfId="0" applyFont="1" applyBorder="1" applyAlignment="1">
      <alignment vertical="center"/>
    </xf>
    <xf numFmtId="0" fontId="17" fillId="0" borderId="10" xfId="0" applyFont="1" applyBorder="1" applyAlignment="1">
      <alignment vertical="center"/>
    </xf>
    <xf numFmtId="0" fontId="21" fillId="0" borderId="0" xfId="0" applyFont="1"/>
    <xf numFmtId="0" fontId="21" fillId="0" borderId="0" xfId="0" applyFont="1" applyAlignment="1">
      <alignment vertical="center"/>
    </xf>
    <xf numFmtId="0" fontId="26" fillId="0" borderId="10" xfId="0" applyFont="1" applyBorder="1" applyAlignment="1"/>
    <xf numFmtId="0" fontId="26" fillId="0" borderId="13" xfId="0" applyFont="1" applyBorder="1" applyAlignment="1">
      <alignment horizontal="left" vertical="center"/>
    </xf>
    <xf numFmtId="165" fontId="28" fillId="0" borderId="11" xfId="1" applyFont="1" applyBorder="1" applyAlignment="1">
      <alignment vertical="center"/>
    </xf>
    <xf numFmtId="165" fontId="28" fillId="0" borderId="0" xfId="1" applyFont="1" applyBorder="1" applyAlignment="1">
      <alignment horizontal="center" vertical="center"/>
    </xf>
    <xf numFmtId="0" fontId="26" fillId="0" borderId="0" xfId="0" applyFont="1" applyBorder="1" applyAlignment="1">
      <alignment vertical="center"/>
    </xf>
    <xf numFmtId="0" fontId="30" fillId="0" borderId="0" xfId="0" applyFont="1"/>
    <xf numFmtId="0" fontId="32" fillId="0" borderId="0" xfId="0" applyFont="1"/>
    <xf numFmtId="0" fontId="28" fillId="0" borderId="0" xfId="0" applyFont="1" applyBorder="1" applyAlignment="1">
      <alignment vertical="center"/>
    </xf>
    <xf numFmtId="0" fontId="33" fillId="0" borderId="0" xfId="0" applyFont="1"/>
    <xf numFmtId="0" fontId="30" fillId="0" borderId="0" xfId="0" applyFont="1" applyBorder="1"/>
    <xf numFmtId="0" fontId="33" fillId="0" borderId="0" xfId="0" applyFont="1" applyBorder="1"/>
    <xf numFmtId="0" fontId="28" fillId="0" borderId="0" xfId="0" applyFont="1" applyBorder="1" applyAlignment="1">
      <alignment horizontal="left" vertical="center" wrapText="1"/>
    </xf>
    <xf numFmtId="0" fontId="31" fillId="0" borderId="0" xfId="0" applyFont="1" applyBorder="1" applyAlignment="1">
      <alignment horizontal="left" vertical="center" wrapText="1"/>
    </xf>
    <xf numFmtId="0" fontId="24" fillId="0" borderId="0" xfId="0" applyFont="1" applyBorder="1" applyAlignment="1">
      <alignment horizontal="left" vertical="center" wrapText="1"/>
    </xf>
    <xf numFmtId="0" fontId="34" fillId="0" borderId="0" xfId="0" applyFont="1" applyBorder="1" applyAlignment="1">
      <alignment horizontal="left" vertical="center" wrapText="1"/>
    </xf>
    <xf numFmtId="0" fontId="27" fillId="0" borderId="0" xfId="0" applyFont="1" applyAlignment="1">
      <alignment wrapText="1"/>
    </xf>
    <xf numFmtId="0" fontId="28" fillId="0" borderId="0" xfId="0" applyFont="1" applyAlignment="1">
      <alignment horizontal="left" vertical="center"/>
    </xf>
    <xf numFmtId="0" fontId="24" fillId="0" borderId="0" xfId="0" applyFont="1" applyBorder="1" applyAlignment="1">
      <alignment horizontal="left" vertical="center"/>
    </xf>
    <xf numFmtId="0" fontId="17" fillId="0" borderId="0" xfId="0" applyFont="1" applyAlignment="1">
      <alignment horizontal="left" vertical="center"/>
    </xf>
    <xf numFmtId="0" fontId="26" fillId="0" borderId="13" xfId="0" applyFont="1" applyBorder="1"/>
    <xf numFmtId="0" fontId="26" fillId="0" borderId="0" xfId="0" applyFont="1" applyFill="1"/>
    <xf numFmtId="0" fontId="24" fillId="0" borderId="0" xfId="0" applyFont="1" applyAlignment="1">
      <alignment vertical="center"/>
    </xf>
    <xf numFmtId="0" fontId="26" fillId="0" borderId="0" xfId="0" applyFont="1" applyAlignment="1">
      <alignment horizontal="left"/>
    </xf>
    <xf numFmtId="0" fontId="26" fillId="0" borderId="10" xfId="0" applyFont="1" applyBorder="1" applyAlignment="1">
      <alignment horizontal="center"/>
    </xf>
    <xf numFmtId="0" fontId="17" fillId="0" borderId="10" xfId="0" applyFont="1" applyBorder="1" applyAlignment="1">
      <alignment horizontal="center" vertical="center"/>
    </xf>
    <xf numFmtId="0" fontId="28" fillId="0" borderId="10" xfId="0" applyFont="1" applyFill="1" applyBorder="1" applyAlignment="1">
      <alignment horizontal="center" vertical="center" wrapText="1"/>
    </xf>
    <xf numFmtId="0" fontId="28" fillId="0" borderId="0" xfId="0" applyFont="1" applyBorder="1" applyAlignment="1">
      <alignment horizontal="right" vertical="center"/>
    </xf>
    <xf numFmtId="0" fontId="28" fillId="0" borderId="0" xfId="0" applyFont="1" applyBorder="1" applyAlignment="1">
      <alignment horizontal="center" vertical="center"/>
    </xf>
    <xf numFmtId="14" fontId="28" fillId="0" borderId="0" xfId="0" applyNumberFormat="1" applyFont="1" applyBorder="1" applyAlignment="1">
      <alignment horizontal="center" vertical="center"/>
    </xf>
    <xf numFmtId="0" fontId="25" fillId="0" borderId="0" xfId="0" applyFont="1" applyAlignment="1">
      <alignment horizontal="right"/>
    </xf>
    <xf numFmtId="0" fontId="28" fillId="0" borderId="0" xfId="0" applyFont="1" applyFill="1" applyBorder="1" applyAlignment="1">
      <alignment horizontal="right" vertical="center"/>
    </xf>
    <xf numFmtId="165" fontId="26" fillId="0" borderId="0" xfId="0" applyNumberFormat="1" applyFont="1"/>
    <xf numFmtId="0" fontId="17" fillId="0" borderId="0" xfId="0" applyFont="1" applyBorder="1" applyAlignment="1">
      <alignment horizontal="center" vertical="center"/>
    </xf>
    <xf numFmtId="9" fontId="26" fillId="0" borderId="0" xfId="0" applyNumberFormat="1" applyFont="1" applyFill="1" applyBorder="1" applyAlignment="1">
      <alignment horizontal="center"/>
    </xf>
    <xf numFmtId="0" fontId="26" fillId="0" borderId="0" xfId="0" applyFont="1" applyAlignment="1">
      <alignment horizontal="center"/>
    </xf>
    <xf numFmtId="0" fontId="26" fillId="4" borderId="10" xfId="0" applyFont="1" applyFill="1" applyBorder="1" applyAlignment="1">
      <alignment horizontal="right"/>
    </xf>
    <xf numFmtId="0" fontId="21" fillId="4" borderId="11" xfId="0" applyFont="1" applyFill="1" applyBorder="1"/>
    <xf numFmtId="166" fontId="3" fillId="4" borderId="12" xfId="2" applyNumberFormat="1" applyFont="1" applyFill="1" applyBorder="1"/>
    <xf numFmtId="0" fontId="21" fillId="0" borderId="0" xfId="0" applyFont="1" applyFill="1" applyBorder="1"/>
    <xf numFmtId="166" fontId="3" fillId="0" borderId="0" xfId="2" applyNumberFormat="1" applyFont="1" applyFill="1" applyBorder="1"/>
    <xf numFmtId="164" fontId="21" fillId="0" borderId="0" xfId="2" applyFont="1" applyFill="1" applyBorder="1"/>
    <xf numFmtId="0" fontId="21" fillId="0" borderId="0" xfId="0" applyFont="1" applyBorder="1"/>
    <xf numFmtId="0" fontId="21" fillId="0" borderId="10" xfId="0" applyFont="1" applyBorder="1" applyAlignment="1">
      <alignment horizontal="left"/>
    </xf>
    <xf numFmtId="0" fontId="21" fillId="0" borderId="11" xfId="0" applyFont="1" applyBorder="1" applyAlignment="1">
      <alignment horizontal="center"/>
    </xf>
    <xf numFmtId="0" fontId="21" fillId="0" borderId="10" xfId="0" applyFont="1" applyBorder="1" applyAlignment="1">
      <alignment horizontal="center"/>
    </xf>
    <xf numFmtId="0" fontId="21" fillId="0" borderId="0" xfId="0" applyFont="1" applyBorder="1" applyAlignment="1">
      <alignment horizontal="left"/>
    </xf>
    <xf numFmtId="0" fontId="21" fillId="0" borderId="0" xfId="0" applyFont="1" applyBorder="1" applyAlignment="1">
      <alignment horizontal="center"/>
    </xf>
    <xf numFmtId="0" fontId="28" fillId="0" borderId="11" xfId="0" applyFont="1" applyBorder="1" applyAlignment="1">
      <alignment horizontal="center"/>
    </xf>
    <xf numFmtId="0" fontId="28" fillId="0" borderId="10" xfId="0" applyFont="1" applyBorder="1" applyAlignment="1">
      <alignment horizontal="right"/>
    </xf>
    <xf numFmtId="0" fontId="26" fillId="0" borderId="0" xfId="0" applyFont="1" applyBorder="1" applyAlignment="1">
      <alignment horizontal="right"/>
    </xf>
    <xf numFmtId="2" fontId="28" fillId="0" borderId="10" xfId="0" applyNumberFormat="1" applyFont="1" applyBorder="1" applyAlignment="1">
      <alignment horizontal="right"/>
    </xf>
    <xf numFmtId="2" fontId="26" fillId="0" borderId="0" xfId="0" applyNumberFormat="1" applyFont="1" applyBorder="1" applyAlignment="1">
      <alignment horizontal="right"/>
    </xf>
    <xf numFmtId="165" fontId="26" fillId="0" borderId="0" xfId="1" applyFont="1" applyBorder="1" applyAlignment="1">
      <alignment horizontal="right"/>
    </xf>
    <xf numFmtId="0" fontId="26" fillId="0" borderId="10" xfId="0" applyFont="1" applyBorder="1" applyAlignment="1">
      <alignment horizontal="right"/>
    </xf>
    <xf numFmtId="0" fontId="26" fillId="0" borderId="0" xfId="0" applyFont="1" applyAlignment="1">
      <alignment horizontal="right"/>
    </xf>
    <xf numFmtId="165" fontId="26" fillId="0" borderId="0" xfId="1" applyFont="1"/>
    <xf numFmtId="9" fontId="26" fillId="0" borderId="0" xfId="0" applyNumberFormat="1" applyFont="1"/>
    <xf numFmtId="165" fontId="26" fillId="0" borderId="15" xfId="0" applyNumberFormat="1" applyFont="1" applyBorder="1"/>
    <xf numFmtId="165" fontId="26" fillId="0" borderId="0" xfId="0" applyNumberFormat="1" applyFont="1" applyBorder="1"/>
    <xf numFmtId="9" fontId="26" fillId="0" borderId="0" xfId="0" applyNumberFormat="1" applyFont="1" applyAlignment="1">
      <alignment horizontal="right"/>
    </xf>
    <xf numFmtId="0" fontId="21" fillId="0" borderId="0" xfId="0" applyFont="1" applyFill="1" applyBorder="1" applyAlignment="1">
      <alignment horizontal="right"/>
    </xf>
    <xf numFmtId="0" fontId="21" fillId="0" borderId="0" xfId="0" applyFont="1" applyFill="1" applyBorder="1" applyAlignment="1">
      <alignment vertical="top"/>
    </xf>
    <xf numFmtId="165" fontId="21" fillId="0" borderId="0" xfId="1" applyFont="1" applyFill="1" applyBorder="1"/>
    <xf numFmtId="165" fontId="21" fillId="2" borderId="10" xfId="0" applyNumberFormat="1" applyFont="1" applyFill="1" applyBorder="1" applyAlignment="1">
      <alignment vertical="top"/>
    </xf>
    <xf numFmtId="0" fontId="26" fillId="3" borderId="0" xfId="0" applyFont="1" applyFill="1"/>
    <xf numFmtId="0" fontId="25" fillId="3" borderId="0" xfId="0" applyFont="1" applyFill="1"/>
    <xf numFmtId="0" fontId="21" fillId="2" borderId="10" xfId="0" applyFont="1" applyFill="1" applyBorder="1" applyAlignment="1">
      <alignment horizontal="right"/>
    </xf>
    <xf numFmtId="0" fontId="26" fillId="0" borderId="0" xfId="0" applyFont="1" applyFill="1" applyBorder="1"/>
    <xf numFmtId="165" fontId="21" fillId="0" borderId="0" xfId="0" applyNumberFormat="1" applyFont="1" applyFill="1" applyBorder="1"/>
    <xf numFmtId="0" fontId="26" fillId="0" borderId="13" xfId="0" applyFont="1" applyBorder="1" applyAlignment="1">
      <alignment horizontal="center"/>
    </xf>
    <xf numFmtId="0" fontId="24" fillId="0" borderId="18" xfId="0" applyFont="1" applyBorder="1" applyAlignment="1">
      <alignment vertical="center"/>
    </xf>
    <xf numFmtId="0" fontId="26" fillId="0" borderId="14" xfId="0" applyFont="1" applyBorder="1"/>
    <xf numFmtId="0" fontId="26" fillId="0" borderId="14" xfId="0" applyFont="1" applyBorder="1" applyAlignment="1">
      <alignment horizontal="right"/>
    </xf>
    <xf numFmtId="4" fontId="24" fillId="0" borderId="20" xfId="0" applyNumberFormat="1" applyFont="1" applyBorder="1" applyAlignment="1">
      <alignment vertical="center"/>
    </xf>
    <xf numFmtId="165" fontId="24" fillId="0" borderId="20" xfId="0" applyNumberFormat="1" applyFont="1" applyBorder="1" applyAlignment="1">
      <alignment vertical="center"/>
    </xf>
    <xf numFmtId="0" fontId="24" fillId="0" borderId="17" xfId="0" applyFont="1" applyBorder="1" applyAlignment="1">
      <alignment vertical="center"/>
    </xf>
    <xf numFmtId="165" fontId="26" fillId="0" borderId="16" xfId="0" applyNumberFormat="1" applyFont="1" applyBorder="1"/>
    <xf numFmtId="0" fontId="17" fillId="2" borderId="11" xfId="0" applyFont="1" applyFill="1" applyBorder="1" applyAlignment="1">
      <alignment vertical="center"/>
    </xf>
    <xf numFmtId="0" fontId="26" fillId="2" borderId="12" xfId="0" applyFont="1" applyFill="1" applyBorder="1"/>
    <xf numFmtId="0" fontId="26" fillId="2" borderId="12" xfId="0" applyFont="1" applyFill="1" applyBorder="1" applyAlignment="1">
      <alignment horizontal="right"/>
    </xf>
    <xf numFmtId="4" fontId="17" fillId="2" borderId="10" xfId="0" applyNumberFormat="1" applyFont="1" applyFill="1" applyBorder="1" applyAlignment="1">
      <alignment vertical="center"/>
    </xf>
    <xf numFmtId="165" fontId="17" fillId="2" borderId="10" xfId="1" applyFont="1" applyFill="1" applyBorder="1" applyAlignment="1">
      <alignment horizontal="left" vertical="center"/>
    </xf>
    <xf numFmtId="4" fontId="17" fillId="2" borderId="13" xfId="0" applyNumberFormat="1" applyFont="1" applyFill="1" applyBorder="1" applyAlignment="1">
      <alignment horizontal="right" vertical="center"/>
    </xf>
    <xf numFmtId="0" fontId="24" fillId="0" borderId="11" xfId="0" applyFont="1" applyFill="1" applyBorder="1" applyAlignment="1">
      <alignment vertical="center"/>
    </xf>
    <xf numFmtId="0" fontId="26" fillId="0" borderId="12" xfId="0" applyFont="1" applyFill="1" applyBorder="1"/>
    <xf numFmtId="9" fontId="26" fillId="0" borderId="12" xfId="0" applyNumberFormat="1" applyFont="1" applyFill="1" applyBorder="1" applyAlignment="1">
      <alignment horizontal="center"/>
    </xf>
    <xf numFmtId="0" fontId="21" fillId="0" borderId="13" xfId="0" applyFont="1" applyFill="1" applyBorder="1" applyAlignment="1">
      <alignment horizontal="right"/>
    </xf>
    <xf numFmtId="4" fontId="17" fillId="0" borderId="13" xfId="0" applyNumberFormat="1" applyFont="1" applyFill="1" applyBorder="1" applyAlignment="1">
      <alignment horizontal="right" vertical="center"/>
    </xf>
    <xf numFmtId="0" fontId="24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vertical="center"/>
    </xf>
    <xf numFmtId="165" fontId="17" fillId="0" borderId="0" xfId="1" applyFont="1" applyFill="1" applyBorder="1" applyAlignment="1">
      <alignment horizontal="left" vertical="center"/>
    </xf>
    <xf numFmtId="0" fontId="24" fillId="0" borderId="0" xfId="0" applyFont="1" applyAlignment="1">
      <alignment horizontal="left" vertical="center" wrapText="1"/>
    </xf>
    <xf numFmtId="0" fontId="17" fillId="0" borderId="0" xfId="0" applyFont="1" applyAlignment="1">
      <alignment horizontal="left" vertical="center" wrapText="1"/>
    </xf>
    <xf numFmtId="0" fontId="31" fillId="0" borderId="0" xfId="0" applyFont="1"/>
    <xf numFmtId="0" fontId="6" fillId="0" borderId="0" xfId="0" applyFont="1" applyAlignment="1">
      <alignment vertical="center" wrapText="1"/>
    </xf>
    <xf numFmtId="0" fontId="24" fillId="0" borderId="0" xfId="0" applyFont="1" applyAlignment="1">
      <alignment horizontal="left" vertical="center" wrapText="1"/>
    </xf>
    <xf numFmtId="0" fontId="24" fillId="0" borderId="0" xfId="0" applyFont="1" applyBorder="1" applyAlignment="1">
      <alignment horizontal="left" vertical="center" wrapText="1"/>
    </xf>
    <xf numFmtId="0" fontId="0" fillId="0" borderId="0" xfId="0" applyAlignment="1">
      <alignment horizontal="center"/>
    </xf>
    <xf numFmtId="0" fontId="12" fillId="0" borderId="0" xfId="0" applyFont="1" applyBorder="1" applyAlignment="1">
      <alignment horizontal="center"/>
    </xf>
    <xf numFmtId="0" fontId="21" fillId="0" borderId="0" xfId="0" applyFont="1" applyAlignment="1">
      <alignment horizontal="left"/>
    </xf>
    <xf numFmtId="0" fontId="26" fillId="0" borderId="0" xfId="0" applyFont="1" applyAlignment="1"/>
    <xf numFmtId="0" fontId="21" fillId="0" borderId="0" xfId="0" applyFont="1" applyBorder="1" applyAlignment="1">
      <alignment horizontal="left" vertical="center"/>
    </xf>
    <xf numFmtId="0" fontId="6" fillId="0" borderId="0" xfId="0" applyFont="1" applyAlignment="1">
      <alignment horizontal="left" vertical="center" wrapText="1"/>
    </xf>
    <xf numFmtId="0" fontId="3" fillId="0" borderId="0" xfId="0" applyFont="1" applyBorder="1" applyAlignment="1">
      <alignment horizontal="center" vertical="center"/>
    </xf>
    <xf numFmtId="0" fontId="16" fillId="0" borderId="10" xfId="0" applyFont="1" applyBorder="1"/>
    <xf numFmtId="167" fontId="21" fillId="0" borderId="10" xfId="0" applyNumberFormat="1" applyFont="1" applyBorder="1"/>
    <xf numFmtId="0" fontId="38" fillId="0" borderId="11" xfId="0" applyFont="1" applyBorder="1" applyAlignment="1">
      <alignment vertical="center"/>
    </xf>
    <xf numFmtId="0" fontId="26" fillId="0" borderId="0" xfId="0" applyFont="1" applyBorder="1" applyAlignment="1">
      <alignment horizontal="left" vertical="center"/>
    </xf>
    <xf numFmtId="165" fontId="28" fillId="0" borderId="0" xfId="1" applyFont="1" applyBorder="1" applyAlignment="1">
      <alignment vertical="center"/>
    </xf>
    <xf numFmtId="165" fontId="28" fillId="0" borderId="10" xfId="1" applyFont="1" applyBorder="1" applyAlignment="1">
      <alignment horizontal="left" vertical="center"/>
    </xf>
    <xf numFmtId="0" fontId="26" fillId="0" borderId="10" xfId="0" applyFont="1" applyBorder="1" applyAlignment="1">
      <alignment horizontal="left" vertical="center"/>
    </xf>
    <xf numFmtId="0" fontId="29" fillId="0" borderId="0" xfId="0" applyFont="1" applyAlignment="1">
      <alignment horizontal="left" vertical="center" wrapText="1"/>
    </xf>
    <xf numFmtId="9" fontId="26" fillId="0" borderId="10" xfId="0" applyNumberFormat="1" applyFont="1" applyBorder="1"/>
    <xf numFmtId="2" fontId="26" fillId="0" borderId="10" xfId="0" applyNumberFormat="1" applyFont="1" applyBorder="1" applyAlignment="1">
      <alignment horizontal="right"/>
    </xf>
    <xf numFmtId="0" fontId="28" fillId="0" borderId="0" xfId="0" applyFont="1" applyAlignment="1">
      <alignment horizontal="left" vertical="center" wrapText="1"/>
    </xf>
    <xf numFmtId="0" fontId="39" fillId="0" borderId="0" xfId="0" applyFont="1" applyAlignment="1">
      <alignment vertical="center" wrapText="1"/>
    </xf>
    <xf numFmtId="43" fontId="40" fillId="0" borderId="0" xfId="0" applyNumberFormat="1" applyFont="1" applyBorder="1" applyAlignment="1">
      <alignment horizontal="right"/>
    </xf>
    <xf numFmtId="43" fontId="40" fillId="0" borderId="0" xfId="0" applyNumberFormat="1" applyFont="1" applyBorder="1"/>
    <xf numFmtId="165" fontId="26" fillId="0" borderId="10" xfId="1" applyFont="1" applyBorder="1" applyAlignment="1">
      <alignment horizontal="left" vertical="center"/>
    </xf>
    <xf numFmtId="164" fontId="12" fillId="4" borderId="13" xfId="2" applyFont="1" applyFill="1" applyBorder="1"/>
    <xf numFmtId="0" fontId="24" fillId="0" borderId="0" xfId="0" applyFont="1" applyAlignment="1">
      <alignment horizontal="left" vertical="center" wrapText="1"/>
    </xf>
    <xf numFmtId="0" fontId="21" fillId="3" borderId="0" xfId="0" applyFont="1" applyFill="1" applyBorder="1" applyAlignment="1">
      <alignment horizontal="right"/>
    </xf>
    <xf numFmtId="165" fontId="21" fillId="3" borderId="0" xfId="0" applyNumberFormat="1" applyFont="1" applyFill="1" applyBorder="1"/>
    <xf numFmtId="0" fontId="41" fillId="0" borderId="10" xfId="0" applyFont="1" applyBorder="1" applyAlignment="1">
      <alignment vertical="center"/>
    </xf>
    <xf numFmtId="0" fontId="34" fillId="0" borderId="0" xfId="0" applyFont="1" applyFill="1" applyBorder="1" applyAlignment="1">
      <alignment horizontal="left" vertical="center" wrapText="1"/>
    </xf>
    <xf numFmtId="0" fontId="27" fillId="0" borderId="0" xfId="0" applyFont="1" applyFill="1" applyAlignment="1">
      <alignment vertical="center" wrapText="1"/>
    </xf>
    <xf numFmtId="0" fontId="27" fillId="0" borderId="0" xfId="0" applyFont="1" applyFill="1"/>
    <xf numFmtId="0" fontId="6" fillId="0" borderId="10" xfId="0" applyFont="1" applyBorder="1" applyAlignment="1">
      <alignment horizontal="left" vertical="center"/>
    </xf>
    <xf numFmtId="0" fontId="26" fillId="0" borderId="10" xfId="0" applyFont="1" applyFill="1" applyBorder="1" applyAlignment="1">
      <alignment horizontal="right"/>
    </xf>
    <xf numFmtId="2" fontId="26" fillId="0" borderId="10" xfId="0" applyNumberFormat="1" applyFont="1" applyFill="1" applyBorder="1" applyAlignment="1">
      <alignment horizontal="right"/>
    </xf>
    <xf numFmtId="2" fontId="26" fillId="0" borderId="10" xfId="1" applyNumberFormat="1" applyFont="1" applyFill="1" applyBorder="1" applyAlignment="1">
      <alignment horizontal="right"/>
    </xf>
    <xf numFmtId="0" fontId="24" fillId="0" borderId="0" xfId="0" applyFont="1" applyAlignment="1">
      <alignment horizontal="left" vertical="center" wrapText="1"/>
    </xf>
    <xf numFmtId="0" fontId="0" fillId="0" borderId="0" xfId="0" applyAlignment="1">
      <alignment horizontal="center"/>
    </xf>
    <xf numFmtId="0" fontId="24" fillId="0" borderId="0" xfId="0" applyFont="1" applyBorder="1" applyAlignment="1">
      <alignment horizontal="left" vertical="center" wrapText="1"/>
    </xf>
    <xf numFmtId="165" fontId="28" fillId="0" borderId="10" xfId="1" applyFont="1" applyFill="1" applyBorder="1" applyAlignment="1">
      <alignment horizontal="center" vertical="center"/>
    </xf>
    <xf numFmtId="0" fontId="28" fillId="0" borderId="10" xfId="0" applyFont="1" applyBorder="1" applyAlignment="1">
      <alignment horizontal="center" vertical="center" wrapText="1"/>
    </xf>
    <xf numFmtId="0" fontId="28" fillId="0" borderId="10" xfId="0" applyFont="1" applyFill="1" applyBorder="1" applyAlignment="1">
      <alignment horizontal="left" vertical="center"/>
    </xf>
    <xf numFmtId="0" fontId="32" fillId="0" borderId="0" xfId="0" applyFont="1" applyBorder="1" applyAlignment="1"/>
    <xf numFmtId="0" fontId="32" fillId="0" borderId="0" xfId="0" applyFont="1" applyBorder="1"/>
    <xf numFmtId="0" fontId="43" fillId="0" borderId="10" xfId="0" applyFont="1" applyBorder="1" applyAlignment="1">
      <alignment horizontal="right"/>
    </xf>
    <xf numFmtId="165" fontId="29" fillId="0" borderId="26" xfId="1" applyFont="1" applyBorder="1" applyAlignment="1"/>
    <xf numFmtId="0" fontId="28" fillId="0" borderId="10" xfId="0" applyFont="1" applyBorder="1"/>
    <xf numFmtId="0" fontId="28" fillId="0" borderId="10" xfId="0" applyFont="1" applyBorder="1" applyAlignment="1"/>
    <xf numFmtId="165" fontId="28" fillId="0" borderId="0" xfId="0" quotePrefix="1" applyNumberFormat="1" applyFont="1" applyBorder="1" applyAlignment="1">
      <alignment horizontal="right"/>
    </xf>
    <xf numFmtId="165" fontId="28" fillId="0" borderId="26" xfId="1" applyFont="1" applyFill="1" applyBorder="1" applyAlignment="1">
      <alignment horizontal="center" vertical="center"/>
    </xf>
    <xf numFmtId="43" fontId="17" fillId="0" borderId="10" xfId="1" applyNumberFormat="1" applyFont="1" applyFill="1" applyBorder="1" applyAlignment="1">
      <alignment horizontal="left" vertical="center"/>
    </xf>
    <xf numFmtId="0" fontId="28" fillId="0" borderId="10" xfId="0" applyFont="1" applyFill="1" applyBorder="1" applyAlignment="1">
      <alignment vertical="center" wrapText="1"/>
    </xf>
    <xf numFmtId="0" fontId="44" fillId="0" borderId="10" xfId="3" applyFont="1" applyFill="1" applyBorder="1" applyAlignment="1">
      <alignment horizontal="center" vertical="center" wrapText="1"/>
    </xf>
    <xf numFmtId="0" fontId="44" fillId="0" borderId="10" xfId="3" applyFont="1" applyBorder="1" applyAlignment="1">
      <alignment horizontal="center" vertical="center" wrapText="1"/>
    </xf>
    <xf numFmtId="14" fontId="28" fillId="0" borderId="10" xfId="0" applyNumberFormat="1" applyFont="1" applyFill="1" applyBorder="1" applyAlignment="1">
      <alignment horizontal="center" vertical="center"/>
    </xf>
    <xf numFmtId="0" fontId="28" fillId="0" borderId="10" xfId="0" applyFont="1" applyFill="1" applyBorder="1" applyAlignment="1">
      <alignment horizontal="center" vertical="center"/>
    </xf>
    <xf numFmtId="165" fontId="8" fillId="0" borderId="10" xfId="1" applyFont="1" applyFill="1" applyBorder="1" applyAlignment="1">
      <alignment horizontal="center" vertical="center"/>
    </xf>
    <xf numFmtId="0" fontId="28" fillId="0" borderId="0" xfId="0" applyFont="1" applyAlignment="1">
      <alignment horizontal="left" vertical="center" wrapText="1"/>
    </xf>
    <xf numFmtId="0" fontId="25" fillId="0" borderId="0" xfId="0" applyFont="1" applyAlignment="1">
      <alignment horizontal="left" vertical="top" wrapText="1"/>
    </xf>
    <xf numFmtId="0" fontId="28" fillId="0" borderId="10" xfId="0" applyFont="1" applyBorder="1" applyAlignment="1">
      <alignment horizontal="left" vertical="center" wrapText="1"/>
    </xf>
    <xf numFmtId="0" fontId="21" fillId="5" borderId="0" xfId="0" applyFont="1" applyFill="1"/>
    <xf numFmtId="0" fontId="26" fillId="5" borderId="0" xfId="0" applyFont="1" applyFill="1"/>
    <xf numFmtId="0" fontId="43" fillId="5" borderId="10" xfId="0" applyFont="1" applyFill="1" applyBorder="1"/>
    <xf numFmtId="0" fontId="24" fillId="5" borderId="0" xfId="0" quotePrefix="1" applyFont="1" applyFill="1" applyBorder="1" applyAlignment="1">
      <alignment horizontal="left" vertical="center" wrapText="1"/>
    </xf>
    <xf numFmtId="0" fontId="24" fillId="5" borderId="0" xfId="0" applyFont="1" applyFill="1" applyBorder="1" applyAlignment="1">
      <alignment horizontal="left" vertical="center" wrapText="1"/>
    </xf>
    <xf numFmtId="0" fontId="24" fillId="5" borderId="0" xfId="0" applyFont="1" applyFill="1" applyBorder="1" applyAlignment="1">
      <alignment vertical="center"/>
    </xf>
    <xf numFmtId="9" fontId="24" fillId="5" borderId="10" xfId="0" applyNumberFormat="1" applyFont="1" applyFill="1" applyBorder="1" applyAlignment="1">
      <alignment vertical="center"/>
    </xf>
    <xf numFmtId="0" fontId="26" fillId="5" borderId="11" xfId="0" applyFont="1" applyFill="1" applyBorder="1"/>
    <xf numFmtId="165" fontId="26" fillId="5" borderId="10" xfId="0" applyNumberFormat="1" applyFont="1" applyFill="1" applyBorder="1"/>
    <xf numFmtId="165" fontId="25" fillId="5" borderId="0" xfId="0" applyNumberFormat="1" applyFont="1" applyFill="1"/>
    <xf numFmtId="9" fontId="26" fillId="5" borderId="10" xfId="0" applyNumberFormat="1" applyFont="1" applyFill="1" applyBorder="1" applyAlignment="1">
      <alignment horizontal="center"/>
    </xf>
    <xf numFmtId="0" fontId="4" fillId="5" borderId="11" xfId="0" applyFont="1" applyFill="1" applyBorder="1" applyAlignment="1">
      <alignment horizontal="center"/>
    </xf>
    <xf numFmtId="9" fontId="26" fillId="5" borderId="0" xfId="0" applyNumberFormat="1" applyFont="1" applyFill="1"/>
    <xf numFmtId="9" fontId="21" fillId="5" borderId="10" xfId="0" applyNumberFormat="1" applyFont="1" applyFill="1" applyBorder="1" applyAlignment="1">
      <alignment horizontal="center"/>
    </xf>
    <xf numFmtId="167" fontId="29" fillId="5" borderId="10" xfId="1" applyNumberFormat="1" applyFont="1" applyFill="1" applyBorder="1" applyAlignment="1"/>
    <xf numFmtId="0" fontId="26" fillId="5" borderId="10" xfId="0" applyFont="1" applyFill="1" applyBorder="1" applyAlignment="1">
      <alignment horizontal="center"/>
    </xf>
    <xf numFmtId="165" fontId="26" fillId="0" borderId="0" xfId="0" applyNumberFormat="1" applyFont="1" applyFill="1"/>
    <xf numFmtId="165" fontId="26" fillId="0" borderId="0" xfId="0" applyNumberFormat="1" applyFont="1" applyFill="1" applyAlignment="1">
      <alignment horizontal="left"/>
    </xf>
    <xf numFmtId="165" fontId="26" fillId="0" borderId="0" xfId="0" applyNumberFormat="1" applyFont="1" applyFill="1" applyBorder="1" applyAlignment="1">
      <alignment horizontal="center"/>
    </xf>
    <xf numFmtId="165" fontId="3" fillId="0" borderId="10" xfId="0" applyNumberFormat="1" applyFont="1" applyFill="1" applyBorder="1"/>
    <xf numFmtId="167" fontId="3" fillId="0" borderId="10" xfId="0" applyNumberFormat="1" applyFont="1" applyFill="1" applyBorder="1"/>
    <xf numFmtId="165" fontId="26" fillId="0" borderId="0" xfId="1" applyFont="1" applyFill="1"/>
    <xf numFmtId="0" fontId="49" fillId="0" borderId="10" xfId="0" applyFont="1" applyFill="1" applyBorder="1" applyAlignment="1">
      <alignment vertical="center"/>
    </xf>
    <xf numFmtId="49" fontId="29" fillId="0" borderId="10" xfId="1" applyNumberFormat="1" applyFont="1" applyFill="1" applyBorder="1" applyAlignment="1">
      <alignment horizontal="center"/>
    </xf>
    <xf numFmtId="0" fontId="24" fillId="6" borderId="11" xfId="0" applyFont="1" applyFill="1" applyBorder="1" applyAlignment="1">
      <alignment horizontal="left" vertical="center"/>
    </xf>
    <xf numFmtId="0" fontId="26" fillId="6" borderId="12" xfId="0" applyFont="1" applyFill="1" applyBorder="1"/>
    <xf numFmtId="0" fontId="26" fillId="0" borderId="11" xfId="0" applyFont="1" applyFill="1" applyBorder="1"/>
    <xf numFmtId="0" fontId="50" fillId="0" borderId="10" xfId="0" applyFont="1" applyFill="1" applyBorder="1" applyAlignment="1">
      <alignment horizontal="center" vertical="center" wrapText="1"/>
    </xf>
    <xf numFmtId="165" fontId="24" fillId="0" borderId="10" xfId="0" applyNumberFormat="1" applyFont="1" applyFill="1" applyBorder="1" applyAlignment="1">
      <alignment vertical="center"/>
    </xf>
    <xf numFmtId="0" fontId="50" fillId="0" borderId="10" xfId="0" applyFont="1" applyFill="1" applyBorder="1" applyAlignment="1">
      <alignment horizontal="right" vertical="center" wrapText="1"/>
    </xf>
    <xf numFmtId="9" fontId="51" fillId="0" borderId="10" xfId="4" applyFont="1" applyFill="1" applyBorder="1" applyAlignment="1">
      <alignment vertical="center"/>
    </xf>
    <xf numFmtId="43" fontId="50" fillId="0" borderId="10" xfId="0" applyNumberFormat="1" applyFont="1" applyFill="1" applyBorder="1" applyAlignment="1">
      <alignment horizontal="center" vertical="center" wrapText="1"/>
    </xf>
    <xf numFmtId="165" fontId="7" fillId="0" borderId="10" xfId="0" applyNumberFormat="1" applyFont="1" applyFill="1" applyBorder="1" applyAlignment="1">
      <alignment horizontal="left" vertical="center" wrapText="1"/>
    </xf>
    <xf numFmtId="0" fontId="24" fillId="0" borderId="10" xfId="0" applyFont="1" applyFill="1" applyBorder="1" applyAlignment="1">
      <alignment horizontal="right" vertical="center"/>
    </xf>
    <xf numFmtId="165" fontId="24" fillId="0" borderId="0" xfId="0" applyNumberFormat="1" applyFont="1" applyFill="1" applyBorder="1" applyAlignment="1">
      <alignment horizontal="left"/>
    </xf>
    <xf numFmtId="165" fontId="7" fillId="0" borderId="0" xfId="0" applyNumberFormat="1" applyFont="1" applyFill="1" applyBorder="1"/>
    <xf numFmtId="0" fontId="7" fillId="0" borderId="0" xfId="0" applyFont="1" applyFill="1" applyBorder="1" applyAlignment="1">
      <alignment horizontal="right"/>
    </xf>
    <xf numFmtId="0" fontId="17" fillId="8" borderId="10" xfId="0" applyFont="1" applyFill="1" applyBorder="1" applyAlignment="1">
      <alignment horizontal="right"/>
    </xf>
    <xf numFmtId="165" fontId="29" fillId="8" borderId="10" xfId="0" applyNumberFormat="1" applyFont="1" applyFill="1" applyBorder="1" applyAlignment="1">
      <alignment vertical="top"/>
    </xf>
    <xf numFmtId="165" fontId="21" fillId="7" borderId="10" xfId="0" applyNumberFormat="1" applyFont="1" applyFill="1" applyBorder="1"/>
    <xf numFmtId="165" fontId="26" fillId="7" borderId="20" xfId="1" applyFont="1" applyFill="1" applyBorder="1"/>
    <xf numFmtId="0" fontId="5" fillId="2" borderId="6" xfId="0" applyFont="1" applyFill="1" applyBorder="1" applyAlignment="1">
      <alignment horizontal="center" vertical="center"/>
    </xf>
    <xf numFmtId="0" fontId="5" fillId="2" borderId="7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4" xfId="0" applyFont="1" applyFill="1" applyBorder="1" applyAlignment="1">
      <alignment horizontal="center" vertical="center"/>
    </xf>
    <xf numFmtId="0" fontId="5" fillId="2" borderId="5" xfId="0" applyFont="1" applyFill="1" applyBorder="1" applyAlignment="1">
      <alignment horizontal="center" vertical="center"/>
    </xf>
    <xf numFmtId="0" fontId="24" fillId="5" borderId="0" xfId="0" applyFont="1" applyFill="1" applyAlignment="1">
      <alignment horizontal="left" vertical="center" wrapText="1"/>
    </xf>
    <xf numFmtId="0" fontId="28" fillId="0" borderId="11" xfId="0" applyFont="1" applyBorder="1" applyAlignment="1">
      <alignment horizontal="left" vertical="center" wrapText="1"/>
    </xf>
    <xf numFmtId="0" fontId="28" fillId="0" borderId="12" xfId="0" applyFont="1" applyBorder="1" applyAlignment="1">
      <alignment horizontal="left" vertical="center" wrapText="1"/>
    </xf>
    <xf numFmtId="0" fontId="28" fillId="0" borderId="13" xfId="0" applyFont="1" applyBorder="1" applyAlignment="1">
      <alignment horizontal="left" vertical="center" wrapText="1"/>
    </xf>
    <xf numFmtId="0" fontId="29" fillId="5" borderId="1" xfId="0" applyFont="1" applyFill="1" applyBorder="1" applyAlignment="1">
      <alignment horizontal="center" vertical="center"/>
    </xf>
    <xf numFmtId="0" fontId="29" fillId="5" borderId="2" xfId="0" applyFont="1" applyFill="1" applyBorder="1" applyAlignment="1">
      <alignment horizontal="center" vertical="center"/>
    </xf>
    <xf numFmtId="0" fontId="29" fillId="0" borderId="10" xfId="0" applyFont="1" applyBorder="1" applyAlignment="1">
      <alignment horizontal="left" vertical="center" wrapText="1"/>
    </xf>
    <xf numFmtId="0" fontId="10" fillId="0" borderId="18" xfId="0" applyFont="1" applyBorder="1" applyAlignment="1">
      <alignment horizontal="left" vertical="center" wrapText="1"/>
    </xf>
    <xf numFmtId="0" fontId="10" fillId="0" borderId="14" xfId="0" applyFont="1" applyBorder="1" applyAlignment="1">
      <alignment horizontal="left" vertical="center" wrapText="1"/>
    </xf>
    <xf numFmtId="0" fontId="10" fillId="0" borderId="19" xfId="0" applyFont="1" applyBorder="1" applyAlignment="1">
      <alignment horizontal="left" vertical="center" wrapText="1"/>
    </xf>
    <xf numFmtId="0" fontId="10" fillId="0" borderId="11" xfId="0" applyFont="1" applyBorder="1" applyAlignment="1">
      <alignment horizontal="left" vertical="center" wrapText="1"/>
    </xf>
    <xf numFmtId="0" fontId="10" fillId="0" borderId="12" xfId="0" applyFont="1" applyBorder="1" applyAlignment="1">
      <alignment horizontal="left" vertical="center" wrapText="1"/>
    </xf>
    <xf numFmtId="0" fontId="10" fillId="0" borderId="13" xfId="0" applyFont="1" applyBorder="1" applyAlignment="1">
      <alignment horizontal="left" vertical="center" wrapText="1"/>
    </xf>
    <xf numFmtId="0" fontId="7" fillId="0" borderId="11" xfId="0" applyFont="1" applyBorder="1" applyAlignment="1">
      <alignment horizontal="left" vertical="center"/>
    </xf>
    <xf numFmtId="0" fontId="7" fillId="0" borderId="12" xfId="0" applyFont="1" applyBorder="1" applyAlignment="1">
      <alignment horizontal="left" vertical="center"/>
    </xf>
    <xf numFmtId="0" fontId="7" fillId="0" borderId="13" xfId="0" applyFont="1" applyBorder="1" applyAlignment="1">
      <alignment horizontal="left" vertical="center"/>
    </xf>
    <xf numFmtId="0" fontId="10" fillId="0" borderId="10" xfId="0" applyFont="1" applyBorder="1" applyAlignment="1">
      <alignment horizontal="left" vertical="center"/>
    </xf>
    <xf numFmtId="0" fontId="8" fillId="0" borderId="0" xfId="0" applyFont="1" applyBorder="1" applyAlignment="1">
      <alignment vertical="top"/>
    </xf>
    <xf numFmtId="0" fontId="24" fillId="0" borderId="0" xfId="0" applyFont="1" applyBorder="1" applyAlignment="1">
      <alignment vertical="center"/>
    </xf>
    <xf numFmtId="0" fontId="17" fillId="2" borderId="10" xfId="0" applyFont="1" applyFill="1" applyBorder="1" applyAlignment="1">
      <alignment horizontal="center" vertical="center"/>
    </xf>
    <xf numFmtId="0" fontId="28" fillId="0" borderId="0" xfId="0" applyFont="1" applyAlignment="1">
      <alignment horizontal="left" vertical="top" wrapText="1"/>
    </xf>
    <xf numFmtId="0" fontId="26" fillId="0" borderId="1" xfId="0" applyFont="1" applyBorder="1" applyAlignment="1">
      <alignment horizontal="center"/>
    </xf>
    <xf numFmtId="0" fontId="26" fillId="0" borderId="2" xfId="0" applyFont="1" applyBorder="1" applyAlignment="1">
      <alignment horizontal="center"/>
    </xf>
    <xf numFmtId="0" fontId="4" fillId="6" borderId="23" xfId="0" applyFont="1" applyFill="1" applyBorder="1" applyAlignment="1">
      <alignment horizontal="center"/>
    </xf>
    <xf numFmtId="0" fontId="26" fillId="0" borderId="11" xfId="0" applyFont="1" applyBorder="1" applyAlignment="1">
      <alignment horizontal="left"/>
    </xf>
    <xf numFmtId="0" fontId="26" fillId="0" borderId="12" xfId="0" applyFont="1" applyBorder="1" applyAlignment="1">
      <alignment horizontal="left"/>
    </xf>
    <xf numFmtId="0" fontId="26" fillId="0" borderId="13" xfId="0" applyFont="1" applyBorder="1" applyAlignment="1">
      <alignment horizontal="left"/>
    </xf>
    <xf numFmtId="0" fontId="37" fillId="0" borderId="11" xfId="0" applyFont="1" applyBorder="1" applyAlignment="1">
      <alignment horizontal="left"/>
    </xf>
    <xf numFmtId="0" fontId="37" fillId="0" borderId="12" xfId="0" applyFont="1" applyBorder="1" applyAlignment="1">
      <alignment horizontal="left"/>
    </xf>
    <xf numFmtId="0" fontId="37" fillId="0" borderId="13" xfId="0" applyFont="1" applyBorder="1" applyAlignment="1">
      <alignment horizontal="left"/>
    </xf>
    <xf numFmtId="0" fontId="26" fillId="0" borderId="0" xfId="0" applyFont="1" applyFill="1" applyAlignment="1">
      <alignment horizontal="left" vertical="center" wrapText="1"/>
    </xf>
    <xf numFmtId="0" fontId="17" fillId="0" borderId="10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left" vertical="center" wrapText="1"/>
    </xf>
    <xf numFmtId="0" fontId="21" fillId="2" borderId="11" xfId="0" applyFont="1" applyFill="1" applyBorder="1" applyAlignment="1">
      <alignment horizontal="left"/>
    </xf>
    <xf numFmtId="0" fontId="21" fillId="2" borderId="12" xfId="0" applyFont="1" applyFill="1" applyBorder="1" applyAlignment="1">
      <alignment horizontal="left"/>
    </xf>
    <xf numFmtId="0" fontId="21" fillId="2" borderId="13" xfId="0" applyFont="1" applyFill="1" applyBorder="1" applyAlignment="1">
      <alignment horizontal="left"/>
    </xf>
    <xf numFmtId="0" fontId="28" fillId="0" borderId="0" xfId="0" applyFont="1" applyFill="1" applyBorder="1" applyAlignment="1">
      <alignment horizontal="left" vertical="center" wrapText="1"/>
    </xf>
    <xf numFmtId="0" fontId="24" fillId="0" borderId="10" xfId="0" applyFont="1" applyBorder="1" applyAlignment="1">
      <alignment horizontal="center" vertical="center"/>
    </xf>
    <xf numFmtId="0" fontId="24" fillId="5" borderId="0" xfId="0" quotePrefix="1" applyFont="1" applyFill="1" applyBorder="1" applyAlignment="1">
      <alignment horizontal="left" vertical="center" wrapText="1"/>
    </xf>
    <xf numFmtId="0" fontId="24" fillId="5" borderId="0" xfId="0" applyFont="1" applyFill="1" applyBorder="1" applyAlignment="1">
      <alignment horizontal="left" vertical="center" wrapText="1"/>
    </xf>
    <xf numFmtId="0" fontId="36" fillId="0" borderId="0" xfId="0" applyFont="1" applyFill="1" applyBorder="1" applyAlignment="1">
      <alignment horizontal="left" vertical="center" wrapText="1"/>
    </xf>
    <xf numFmtId="0" fontId="35" fillId="0" borderId="0" xfId="0" applyFont="1" applyBorder="1" applyAlignment="1">
      <alignment horizontal="left" vertical="center" wrapText="1"/>
    </xf>
    <xf numFmtId="0" fontId="24" fillId="0" borderId="0" xfId="0" applyFont="1" applyFill="1" applyBorder="1" applyAlignment="1">
      <alignment horizontal="left" vertical="center" wrapText="1"/>
    </xf>
    <xf numFmtId="0" fontId="21" fillId="0" borderId="11" xfId="0" applyFont="1" applyBorder="1" applyAlignment="1">
      <alignment horizontal="left" vertical="center"/>
    </xf>
    <xf numFmtId="0" fontId="21" fillId="0" borderId="13" xfId="0" applyFont="1" applyBorder="1" applyAlignment="1">
      <alignment horizontal="left" vertical="center"/>
    </xf>
    <xf numFmtId="0" fontId="12" fillId="0" borderId="10" xfId="0" applyFont="1" applyBorder="1" applyAlignment="1">
      <alignment horizontal="center"/>
    </xf>
    <xf numFmtId="0" fontId="16" fillId="0" borderId="10" xfId="0" applyFont="1" applyBorder="1" applyAlignment="1">
      <alignment horizontal="center"/>
    </xf>
    <xf numFmtId="0" fontId="10" fillId="0" borderId="10" xfId="0" applyFont="1" applyBorder="1" applyAlignment="1">
      <alignment horizontal="center"/>
    </xf>
    <xf numFmtId="0" fontId="17" fillId="0" borderId="10" xfId="0" applyFont="1" applyBorder="1" applyAlignment="1">
      <alignment horizontal="left" vertical="center"/>
    </xf>
    <xf numFmtId="0" fontId="29" fillId="0" borderId="11" xfId="0" applyFont="1" applyBorder="1" applyAlignment="1">
      <alignment horizontal="left" vertical="center"/>
    </xf>
    <xf numFmtId="0" fontId="29" fillId="0" borderId="12" xfId="0" applyFont="1" applyBorder="1" applyAlignment="1">
      <alignment horizontal="left" vertical="center"/>
    </xf>
    <xf numFmtId="0" fontId="29" fillId="0" borderId="13" xfId="0" applyFont="1" applyBorder="1" applyAlignment="1">
      <alignment horizontal="left" vertical="center"/>
    </xf>
    <xf numFmtId="0" fontId="28" fillId="0" borderId="10" xfId="0" applyFont="1" applyBorder="1" applyAlignment="1">
      <alignment horizontal="left" vertical="center" wrapText="1"/>
    </xf>
    <xf numFmtId="0" fontId="17" fillId="0" borderId="11" xfId="0" applyFont="1" applyBorder="1" applyAlignment="1">
      <alignment horizontal="left" vertical="center"/>
    </xf>
    <xf numFmtId="0" fontId="17" fillId="0" borderId="13" xfId="0" applyFont="1" applyBorder="1" applyAlignment="1">
      <alignment horizontal="left" vertical="center"/>
    </xf>
    <xf numFmtId="0" fontId="24" fillId="5" borderId="0" xfId="0" applyFont="1" applyFill="1" applyBorder="1" applyAlignment="1">
      <alignment horizontal="left" vertical="center"/>
    </xf>
    <xf numFmtId="0" fontId="28" fillId="5" borderId="11" xfId="0" applyFont="1" applyFill="1" applyBorder="1" applyAlignment="1">
      <alignment horizontal="left" vertical="center"/>
    </xf>
    <xf numFmtId="0" fontId="28" fillId="5" borderId="12" xfId="0" applyFont="1" applyFill="1" applyBorder="1" applyAlignment="1">
      <alignment horizontal="left" vertical="center"/>
    </xf>
    <xf numFmtId="0" fontId="28" fillId="5" borderId="13" xfId="0" applyFont="1" applyFill="1" applyBorder="1" applyAlignment="1">
      <alignment horizontal="left" vertical="center"/>
    </xf>
    <xf numFmtId="0" fontId="24" fillId="5" borderId="11" xfId="0" applyFont="1" applyFill="1" applyBorder="1" applyAlignment="1">
      <alignment horizontal="center" vertical="center"/>
    </xf>
    <xf numFmtId="0" fontId="24" fillId="5" borderId="12" xfId="0" applyFont="1" applyFill="1" applyBorder="1" applyAlignment="1">
      <alignment horizontal="center" vertical="center"/>
    </xf>
    <xf numFmtId="0" fontId="24" fillId="5" borderId="13" xfId="0" applyFont="1" applyFill="1" applyBorder="1" applyAlignment="1">
      <alignment horizontal="center" vertical="center"/>
    </xf>
    <xf numFmtId="0" fontId="42" fillId="0" borderId="15" xfId="0" applyFont="1" applyBorder="1" applyAlignment="1">
      <alignment horizontal="left"/>
    </xf>
    <xf numFmtId="0" fontId="28" fillId="0" borderId="11" xfId="0" applyFont="1" applyBorder="1" applyAlignment="1">
      <alignment horizontal="center" vertical="center" wrapText="1"/>
    </xf>
    <xf numFmtId="0" fontId="28" fillId="0" borderId="12" xfId="0" applyFont="1" applyBorder="1" applyAlignment="1">
      <alignment horizontal="center" vertical="center" wrapText="1"/>
    </xf>
    <xf numFmtId="0" fontId="28" fillId="0" borderId="13" xfId="0" applyFont="1" applyBorder="1" applyAlignment="1">
      <alignment horizontal="center" vertical="center" wrapText="1"/>
    </xf>
    <xf numFmtId="0" fontId="24" fillId="5" borderId="11" xfId="0" applyFont="1" applyFill="1" applyBorder="1" applyAlignment="1">
      <alignment horizontal="left" vertical="center" wrapText="1"/>
    </xf>
    <xf numFmtId="0" fontId="24" fillId="5" borderId="12" xfId="0" applyFont="1" applyFill="1" applyBorder="1" applyAlignment="1">
      <alignment horizontal="left" vertical="center" wrapText="1"/>
    </xf>
    <xf numFmtId="0" fontId="24" fillId="5" borderId="13" xfId="0" applyFont="1" applyFill="1" applyBorder="1" applyAlignment="1">
      <alignment horizontal="left" vertical="center" wrapText="1"/>
    </xf>
    <xf numFmtId="0" fontId="24" fillId="6" borderId="11" xfId="0" applyFont="1" applyFill="1" applyBorder="1" applyAlignment="1">
      <alignment horizontal="center" vertical="center"/>
    </xf>
    <xf numFmtId="0" fontId="24" fillId="6" borderId="12" xfId="0" applyFont="1" applyFill="1" applyBorder="1" applyAlignment="1">
      <alignment horizontal="center" vertical="center"/>
    </xf>
    <xf numFmtId="0" fontId="24" fillId="6" borderId="13" xfId="0" applyFont="1" applyFill="1" applyBorder="1" applyAlignment="1">
      <alignment horizontal="center" vertical="center"/>
    </xf>
    <xf numFmtId="0" fontId="26" fillId="0" borderId="0" xfId="0" applyFont="1" applyFill="1" applyAlignment="1">
      <alignment horizontal="left"/>
    </xf>
    <xf numFmtId="0" fontId="24" fillId="0" borderId="0" xfId="0" applyFont="1" applyFill="1" applyBorder="1" applyAlignment="1">
      <alignment horizontal="left" vertical="center"/>
    </xf>
    <xf numFmtId="0" fontId="17" fillId="0" borderId="0" xfId="0" applyFont="1" applyFill="1" applyBorder="1" applyAlignment="1">
      <alignment horizontal="left" vertical="center" wrapText="1"/>
    </xf>
    <xf numFmtId="10" fontId="24" fillId="5" borderId="10" xfId="0" applyNumberFormat="1" applyFont="1" applyFill="1" applyBorder="1" applyAlignment="1">
      <alignment horizontal="center" vertical="center"/>
    </xf>
    <xf numFmtId="0" fontId="25" fillId="0" borderId="0" xfId="0" applyFont="1" applyAlignment="1">
      <alignment horizontal="left" vertical="top" wrapText="1"/>
    </xf>
    <xf numFmtId="0" fontId="24" fillId="0" borderId="10" xfId="0" applyFont="1" applyBorder="1" applyAlignment="1">
      <alignment horizontal="left" vertical="center"/>
    </xf>
    <xf numFmtId="0" fontId="21" fillId="0" borderId="10" xfId="0" applyFont="1" applyBorder="1" applyAlignment="1">
      <alignment horizontal="center" vertical="center"/>
    </xf>
    <xf numFmtId="0" fontId="28" fillId="5" borderId="0" xfId="0" applyFont="1" applyFill="1" applyAlignment="1">
      <alignment horizontal="left" vertical="center" wrapText="1"/>
    </xf>
    <xf numFmtId="0" fontId="28" fillId="0" borderId="0" xfId="0" applyFont="1" applyAlignment="1">
      <alignment horizontal="left" vertical="center" wrapText="1"/>
    </xf>
    <xf numFmtId="0" fontId="29" fillId="5" borderId="11" xfId="0" applyFont="1" applyFill="1" applyBorder="1" applyAlignment="1">
      <alignment horizontal="center" vertical="center" wrapText="1"/>
    </xf>
    <xf numFmtId="0" fontId="29" fillId="5" borderId="12" xfId="0" applyFont="1" applyFill="1" applyBorder="1" applyAlignment="1">
      <alignment horizontal="center" vertical="center" wrapText="1"/>
    </xf>
    <xf numFmtId="0" fontId="29" fillId="5" borderId="13" xfId="0" applyFont="1" applyFill="1" applyBorder="1" applyAlignment="1">
      <alignment horizontal="center" vertical="center" wrapText="1"/>
    </xf>
    <xf numFmtId="0" fontId="29" fillId="5" borderId="0" xfId="0" applyFont="1" applyFill="1" applyAlignment="1">
      <alignment horizontal="left" vertical="center" wrapText="1"/>
    </xf>
    <xf numFmtId="0" fontId="28" fillId="0" borderId="0" xfId="0" applyFont="1" applyFill="1" applyAlignment="1">
      <alignment horizontal="left" vertical="center" wrapText="1"/>
    </xf>
    <xf numFmtId="0" fontId="0" fillId="0" borderId="0" xfId="0" applyAlignment="1">
      <alignment horizontal="center"/>
    </xf>
    <xf numFmtId="0" fontId="3" fillId="0" borderId="24" xfId="0" applyFont="1" applyBorder="1" applyAlignment="1">
      <alignment horizontal="center" vertical="center"/>
    </xf>
    <xf numFmtId="0" fontId="3" fillId="0" borderId="25" xfId="0" applyFont="1" applyBorder="1" applyAlignment="1">
      <alignment horizontal="center" vertical="center"/>
    </xf>
    <xf numFmtId="0" fontId="0" fillId="0" borderId="0" xfId="0" applyAlignment="1">
      <alignment horizontal="center" wrapText="1"/>
    </xf>
  </cellXfs>
  <cellStyles count="5">
    <cellStyle name="Hipervínculo" xfId="3" builtinId="8"/>
    <cellStyle name="Millares" xfId="1" builtinId="3"/>
    <cellStyle name="Moneda" xfId="2" builtinId="4"/>
    <cellStyle name="Normal" xfId="0" builtinId="0"/>
    <cellStyle name="Porcentaje" xfId="4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jpeg"/><Relationship Id="rId13" Type="http://schemas.openxmlformats.org/officeDocument/2006/relationships/image" Target="../media/image15.jpeg"/><Relationship Id="rId3" Type="http://schemas.openxmlformats.org/officeDocument/2006/relationships/image" Target="../media/image6.jpeg"/><Relationship Id="rId7" Type="http://schemas.openxmlformats.org/officeDocument/2006/relationships/image" Target="../media/image9.jpeg"/><Relationship Id="rId12" Type="http://schemas.openxmlformats.org/officeDocument/2006/relationships/image" Target="../media/image14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6" Type="http://schemas.openxmlformats.org/officeDocument/2006/relationships/image" Target="../media/image8.jpeg"/><Relationship Id="rId11" Type="http://schemas.openxmlformats.org/officeDocument/2006/relationships/image" Target="../media/image13.jpeg"/><Relationship Id="rId5" Type="http://schemas.openxmlformats.org/officeDocument/2006/relationships/image" Target="../media/image3.jpeg"/><Relationship Id="rId15" Type="http://schemas.openxmlformats.org/officeDocument/2006/relationships/image" Target="../media/image17.jpeg"/><Relationship Id="rId10" Type="http://schemas.openxmlformats.org/officeDocument/2006/relationships/image" Target="../media/image12.jpeg"/><Relationship Id="rId4" Type="http://schemas.openxmlformats.org/officeDocument/2006/relationships/image" Target="../media/image7.jpeg"/><Relationship Id="rId9" Type="http://schemas.openxmlformats.org/officeDocument/2006/relationships/image" Target="../media/image11.jpeg"/><Relationship Id="rId14" Type="http://schemas.openxmlformats.org/officeDocument/2006/relationships/image" Target="../media/image1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181707</xdr:colOff>
      <xdr:row>193</xdr:row>
      <xdr:rowOff>79864</xdr:rowOff>
    </xdr:from>
    <xdr:to>
      <xdr:col>6</xdr:col>
      <xdr:colOff>1200882</xdr:colOff>
      <xdr:row>218</xdr:row>
      <xdr:rowOff>108439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 rotWithShape="1">
        <a:blip xmlns:r="http://schemas.openxmlformats.org/officeDocument/2006/relationships" r:embed="rId1"/>
        <a:srcRect l="5107" t="6451" r="26220" b="19948"/>
        <a:stretch/>
      </xdr:blipFill>
      <xdr:spPr bwMode="auto">
        <a:xfrm>
          <a:off x="416169" y="42763587"/>
          <a:ext cx="7713052" cy="5063637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66675</xdr:colOff>
      <xdr:row>16</xdr:row>
      <xdr:rowOff>57150</xdr:rowOff>
    </xdr:from>
    <xdr:to>
      <xdr:col>3</xdr:col>
      <xdr:colOff>1228725</xdr:colOff>
      <xdr:row>30</xdr:row>
      <xdr:rowOff>161925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 rotWithShape="1">
        <a:blip xmlns:r="http://schemas.openxmlformats.org/officeDocument/2006/relationships" r:embed="rId2"/>
        <a:srcRect l="16129" t="13860" r="21229" b="21624"/>
        <a:stretch/>
      </xdr:blipFill>
      <xdr:spPr bwMode="auto">
        <a:xfrm>
          <a:off x="104775" y="3990975"/>
          <a:ext cx="3971925" cy="2676525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134397</xdr:colOff>
      <xdr:row>210</xdr:row>
      <xdr:rowOff>104640</xdr:rowOff>
    </xdr:from>
    <xdr:to>
      <xdr:col>6</xdr:col>
      <xdr:colOff>29370</xdr:colOff>
      <xdr:row>212</xdr:row>
      <xdr:rowOff>159072</xdr:rowOff>
    </xdr:to>
    <xdr:sp macro="" textlink="">
      <xdr:nvSpPr>
        <xdr:cNvPr id="6" name="Llamada con línea 1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/>
      </xdr:nvSpPr>
      <xdr:spPr>
        <a:xfrm>
          <a:off x="5496972" y="46262790"/>
          <a:ext cx="1085598" cy="454482"/>
        </a:xfrm>
        <a:prstGeom prst="borderCallout1">
          <a:avLst>
            <a:gd name="adj1" fmla="val 56250"/>
            <a:gd name="adj2" fmla="val 98398"/>
            <a:gd name="adj3" fmla="val 60810"/>
            <a:gd name="adj4" fmla="val 97733"/>
          </a:avLst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PE" sz="1100"/>
            <a:t>UBICACION</a:t>
          </a:r>
          <a:r>
            <a:rPr lang="es-PE" sz="1100" baseline="0"/>
            <a:t> DEL INMUEBLE</a:t>
          </a:r>
          <a:endParaRPr lang="es-PE" sz="1100"/>
        </a:p>
      </xdr:txBody>
    </xdr:sp>
    <xdr:clientData/>
  </xdr:twoCellAnchor>
  <xdr:twoCellAnchor>
    <xdr:from>
      <xdr:col>5</xdr:col>
      <xdr:colOff>641836</xdr:colOff>
      <xdr:row>215</xdr:row>
      <xdr:rowOff>90158</xdr:rowOff>
    </xdr:from>
    <xdr:to>
      <xdr:col>5</xdr:col>
      <xdr:colOff>698214</xdr:colOff>
      <xdr:row>215</xdr:row>
      <xdr:rowOff>177378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/>
      </xdr:nvSpPr>
      <xdr:spPr>
        <a:xfrm rot="554370" flipV="1">
          <a:off x="6004411" y="47248433"/>
          <a:ext cx="56378" cy="8722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5</xdr:col>
      <xdr:colOff>471774</xdr:colOff>
      <xdr:row>214</xdr:row>
      <xdr:rowOff>135601</xdr:rowOff>
    </xdr:from>
    <xdr:to>
      <xdr:col>5</xdr:col>
      <xdr:colOff>817809</xdr:colOff>
      <xdr:row>216</xdr:row>
      <xdr:rowOff>121029</xdr:rowOff>
    </xdr:to>
    <xdr:sp macro="" textlink="">
      <xdr:nvSpPr>
        <xdr:cNvPr id="9" name="Elips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/>
      </xdr:nvSpPr>
      <xdr:spPr>
        <a:xfrm>
          <a:off x="5834349" y="47093851"/>
          <a:ext cx="346035" cy="385478"/>
        </a:xfrm>
        <a:prstGeom prst="ellipse">
          <a:avLst/>
        </a:prstGeom>
        <a:noFill/>
        <a:ln w="5715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3</xdr:col>
      <xdr:colOff>778739</xdr:colOff>
      <xdr:row>210</xdr:row>
      <xdr:rowOff>147350</xdr:rowOff>
    </xdr:from>
    <xdr:to>
      <xdr:col>3</xdr:col>
      <xdr:colOff>905501</xdr:colOff>
      <xdr:row>211</xdr:row>
      <xdr:rowOff>98884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SpPr txBox="1"/>
      </xdr:nvSpPr>
      <xdr:spPr>
        <a:xfrm>
          <a:off x="3626714" y="46305500"/>
          <a:ext cx="126762" cy="151559"/>
        </a:xfrm>
        <a:prstGeom prst="rect">
          <a:avLst/>
        </a:prstGeom>
        <a:solidFill>
          <a:srgbClr val="FF00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PE" sz="1100"/>
            <a:t>1</a:t>
          </a:r>
        </a:p>
      </xdr:txBody>
    </xdr:sp>
    <xdr:clientData/>
  </xdr:twoCellAnchor>
  <xdr:twoCellAnchor>
    <xdr:from>
      <xdr:col>2</xdr:col>
      <xdr:colOff>1014543</xdr:colOff>
      <xdr:row>210</xdr:row>
      <xdr:rowOff>28574</xdr:rowOff>
    </xdr:from>
    <xdr:to>
      <xdr:col>3</xdr:col>
      <xdr:colOff>90714</xdr:colOff>
      <xdr:row>210</xdr:row>
      <xdr:rowOff>181427</xdr:rowOff>
    </xdr:to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SpPr txBox="1"/>
      </xdr:nvSpPr>
      <xdr:spPr>
        <a:xfrm>
          <a:off x="2821269" y="45846848"/>
          <a:ext cx="111826" cy="152853"/>
        </a:xfrm>
        <a:prstGeom prst="rect">
          <a:avLst/>
        </a:prstGeom>
        <a:solidFill>
          <a:srgbClr val="FF00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PE" sz="1100" b="1"/>
            <a:t>2</a:t>
          </a:r>
        </a:p>
      </xdr:txBody>
    </xdr:sp>
    <xdr:clientData/>
  </xdr:twoCellAnchor>
  <xdr:twoCellAnchor>
    <xdr:from>
      <xdr:col>1</xdr:col>
      <xdr:colOff>1230872</xdr:colOff>
      <xdr:row>199</xdr:row>
      <xdr:rowOff>125397</xdr:rowOff>
    </xdr:from>
    <xdr:to>
      <xdr:col>1</xdr:col>
      <xdr:colOff>1343025</xdr:colOff>
      <xdr:row>200</xdr:row>
      <xdr:rowOff>66676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SpPr txBox="1"/>
      </xdr:nvSpPr>
      <xdr:spPr>
        <a:xfrm>
          <a:off x="1268972" y="44083272"/>
          <a:ext cx="112153" cy="141304"/>
        </a:xfrm>
        <a:prstGeom prst="rect">
          <a:avLst/>
        </a:prstGeom>
        <a:solidFill>
          <a:srgbClr val="FF00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PE" sz="1100"/>
            <a:t>3</a:t>
          </a:r>
        </a:p>
      </xdr:txBody>
    </xdr:sp>
    <xdr:clientData/>
  </xdr:twoCellAnchor>
  <xdr:twoCellAnchor>
    <xdr:from>
      <xdr:col>1</xdr:col>
      <xdr:colOff>786649</xdr:colOff>
      <xdr:row>199</xdr:row>
      <xdr:rowOff>112026</xdr:rowOff>
    </xdr:from>
    <xdr:to>
      <xdr:col>1</xdr:col>
      <xdr:colOff>896083</xdr:colOff>
      <xdr:row>200</xdr:row>
      <xdr:rowOff>68141</xdr:rowOff>
    </xdr:to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 txBox="1"/>
      </xdr:nvSpPr>
      <xdr:spPr>
        <a:xfrm>
          <a:off x="824749" y="44069901"/>
          <a:ext cx="109434" cy="156140"/>
        </a:xfrm>
        <a:prstGeom prst="rect">
          <a:avLst/>
        </a:prstGeom>
        <a:solidFill>
          <a:srgbClr val="FF00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PE" sz="1100"/>
            <a:t>4</a:t>
          </a:r>
        </a:p>
      </xdr:txBody>
    </xdr:sp>
    <xdr:clientData/>
  </xdr:twoCellAnchor>
  <xdr:twoCellAnchor>
    <xdr:from>
      <xdr:col>1</xdr:col>
      <xdr:colOff>554465</xdr:colOff>
      <xdr:row>199</xdr:row>
      <xdr:rowOff>47574</xdr:rowOff>
    </xdr:from>
    <xdr:to>
      <xdr:col>1</xdr:col>
      <xdr:colOff>685800</xdr:colOff>
      <xdr:row>199</xdr:row>
      <xdr:rowOff>190500</xdr:rowOff>
    </xdr:to>
    <xdr:sp macro="" textlink="">
      <xdr:nvSpPr>
        <xdr:cNvPr id="16" name="CuadroTexto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SpPr txBox="1"/>
      </xdr:nvSpPr>
      <xdr:spPr>
        <a:xfrm>
          <a:off x="592565" y="44005449"/>
          <a:ext cx="131335" cy="142926"/>
        </a:xfrm>
        <a:prstGeom prst="rect">
          <a:avLst/>
        </a:prstGeom>
        <a:solidFill>
          <a:srgbClr val="FF00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PE" sz="1100"/>
            <a:t>5</a:t>
          </a:r>
        </a:p>
      </xdr:txBody>
    </xdr:sp>
    <xdr:clientData/>
  </xdr:twoCellAnchor>
  <xdr:twoCellAnchor>
    <xdr:from>
      <xdr:col>2</xdr:col>
      <xdr:colOff>98219</xdr:colOff>
      <xdr:row>23</xdr:row>
      <xdr:rowOff>101045</xdr:rowOff>
    </xdr:from>
    <xdr:to>
      <xdr:col>2</xdr:col>
      <xdr:colOff>431180</xdr:colOff>
      <xdr:row>25</xdr:row>
      <xdr:rowOff>87335</xdr:rowOff>
    </xdr:to>
    <xdr:sp macro="" textlink="">
      <xdr:nvSpPr>
        <xdr:cNvPr id="10" name="9 Elips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/>
      </xdr:nvSpPr>
      <xdr:spPr>
        <a:xfrm>
          <a:off x="1907969" y="5368370"/>
          <a:ext cx="332961" cy="367290"/>
        </a:xfrm>
        <a:prstGeom prst="ellipse">
          <a:avLst/>
        </a:prstGeom>
        <a:noFill/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2</xdr:col>
      <xdr:colOff>601777</xdr:colOff>
      <xdr:row>22</xdr:row>
      <xdr:rowOff>108760</xdr:rowOff>
    </xdr:from>
    <xdr:to>
      <xdr:col>3</xdr:col>
      <xdr:colOff>1019175</xdr:colOff>
      <xdr:row>26</xdr:row>
      <xdr:rowOff>28575</xdr:rowOff>
    </xdr:to>
    <xdr:sp macro="" textlink="">
      <xdr:nvSpPr>
        <xdr:cNvPr id="7" name="Flecha derecha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2411527" y="5185585"/>
          <a:ext cx="1455623" cy="681815"/>
        </a:xfrm>
        <a:prstGeom prst="rightArrow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5</xdr:col>
      <xdr:colOff>471774</xdr:colOff>
      <xdr:row>212</xdr:row>
      <xdr:rowOff>152400</xdr:rowOff>
    </xdr:from>
    <xdr:to>
      <xdr:col>5</xdr:col>
      <xdr:colOff>600075</xdr:colOff>
      <xdr:row>215</xdr:row>
      <xdr:rowOff>128315</xdr:rowOff>
    </xdr:to>
    <xdr:cxnSp macro="">
      <xdr:nvCxnSpPr>
        <xdr:cNvPr id="3" name="Conector recto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CxnSpPr>
          <a:stCxn id="9" idx="2"/>
        </xdr:cNvCxnSpPr>
      </xdr:nvCxnSpPr>
      <xdr:spPr>
        <a:xfrm flipV="1">
          <a:off x="5834349" y="46710600"/>
          <a:ext cx="128301" cy="575990"/>
        </a:xfrm>
        <a:prstGeom prst="line">
          <a:avLst/>
        </a:prstGeom>
        <a:ln w="381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459987</xdr:colOff>
      <xdr:row>21</xdr:row>
      <xdr:rowOff>139390</xdr:rowOff>
    </xdr:from>
    <xdr:to>
      <xdr:col>4</xdr:col>
      <xdr:colOff>475090</xdr:colOff>
      <xdr:row>25</xdr:row>
      <xdr:rowOff>12777</xdr:rowOff>
    </xdr:to>
    <xdr:cxnSp macro="">
      <xdr:nvCxnSpPr>
        <xdr:cNvPr id="11" name="Conector recto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CxnSpPr/>
      </xdr:nvCxnSpPr>
      <xdr:spPr>
        <a:xfrm>
          <a:off x="4646341" y="5022695"/>
          <a:ext cx="15103" cy="635387"/>
        </a:xfrm>
        <a:prstGeom prst="line">
          <a:avLst/>
        </a:prstGeom>
        <a:ln w="38100">
          <a:solidFill>
            <a:srgbClr val="FF0000"/>
          </a:solidFill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515744</xdr:colOff>
      <xdr:row>18</xdr:row>
      <xdr:rowOff>97573</xdr:rowOff>
    </xdr:from>
    <xdr:to>
      <xdr:col>6</xdr:col>
      <xdr:colOff>687659</xdr:colOff>
      <xdr:row>26</xdr:row>
      <xdr:rowOff>185854</xdr:rowOff>
    </xdr:to>
    <xdr:cxnSp macro="">
      <xdr:nvCxnSpPr>
        <xdr:cNvPr id="28" name="Conector recto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CxnSpPr/>
      </xdr:nvCxnSpPr>
      <xdr:spPr>
        <a:xfrm flipH="1">
          <a:off x="7062439" y="4409378"/>
          <a:ext cx="171915" cy="1612281"/>
        </a:xfrm>
        <a:prstGeom prst="line">
          <a:avLst/>
        </a:prstGeom>
        <a:ln w="38100">
          <a:solidFill>
            <a:srgbClr val="FF0000"/>
          </a:solidFill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464634</xdr:colOff>
      <xdr:row>24</xdr:row>
      <xdr:rowOff>181207</xdr:rowOff>
    </xdr:from>
    <xdr:to>
      <xdr:col>6</xdr:col>
      <xdr:colOff>539208</xdr:colOff>
      <xdr:row>26</xdr:row>
      <xdr:rowOff>177955</xdr:rowOff>
    </xdr:to>
    <xdr:cxnSp macro="">
      <xdr:nvCxnSpPr>
        <xdr:cNvPr id="36" name="Conector recto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CxnSpPr/>
      </xdr:nvCxnSpPr>
      <xdr:spPr>
        <a:xfrm>
          <a:off x="4650988" y="5636012"/>
          <a:ext cx="2434915" cy="377748"/>
        </a:xfrm>
        <a:prstGeom prst="line">
          <a:avLst/>
        </a:prstGeom>
        <a:ln w="38100">
          <a:solidFill>
            <a:srgbClr val="FF0000"/>
          </a:solidFill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218125</xdr:colOff>
      <xdr:row>24</xdr:row>
      <xdr:rowOff>43659</xdr:rowOff>
    </xdr:from>
    <xdr:to>
      <xdr:col>2</xdr:col>
      <xdr:colOff>263844</xdr:colOff>
      <xdr:row>24</xdr:row>
      <xdr:rowOff>172506</xdr:rowOff>
    </xdr:to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SpPr/>
      </xdr:nvSpPr>
      <xdr:spPr>
        <a:xfrm rot="435238">
          <a:off x="2027875" y="5501484"/>
          <a:ext cx="45719" cy="128847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85725</xdr:colOff>
      <xdr:row>16</xdr:row>
      <xdr:rowOff>66675</xdr:rowOff>
    </xdr:from>
    <xdr:to>
      <xdr:col>6</xdr:col>
      <xdr:colOff>1104900</xdr:colOff>
      <xdr:row>30</xdr:row>
      <xdr:rowOff>152400</xdr:rowOff>
    </xdr:to>
    <xdr:pic>
      <xdr:nvPicPr>
        <xdr:cNvPr id="33" name="Imagen 32" descr="C:\Users\lenovo\Downloads\WhatsApp Image 2019-04-07 at 8.24.59 AM.jpe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6725" y="4000500"/>
          <a:ext cx="3381375" cy="265747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56029</xdr:colOff>
      <xdr:row>48</xdr:row>
      <xdr:rowOff>123265</xdr:rowOff>
    </xdr:from>
    <xdr:to>
      <xdr:col>9</xdr:col>
      <xdr:colOff>627529</xdr:colOff>
      <xdr:row>61</xdr:row>
      <xdr:rowOff>44823</xdr:rowOff>
    </xdr:to>
    <xdr:pic>
      <xdr:nvPicPr>
        <xdr:cNvPr id="26" name="Imagen 25" descr="C:\Users\lenovo\Downloads\WhatsApp Image 2019-04-07 at 8.25.09 AM.jpe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66029" y="9581030"/>
          <a:ext cx="3619500" cy="239805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156883</xdr:colOff>
      <xdr:row>111</xdr:row>
      <xdr:rowOff>145677</xdr:rowOff>
    </xdr:from>
    <xdr:to>
      <xdr:col>9</xdr:col>
      <xdr:colOff>616324</xdr:colOff>
      <xdr:row>124</xdr:row>
      <xdr:rowOff>11206</xdr:rowOff>
    </xdr:to>
    <xdr:pic>
      <xdr:nvPicPr>
        <xdr:cNvPr id="32" name="Imagen 31" descr="C:\Users\lenovo\Downloads\WhatsApp Image 2019-04-07 at 8.27.25 AM.jpe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66883" y="21604942"/>
          <a:ext cx="3507441" cy="234202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459441</xdr:colOff>
      <xdr:row>158</xdr:row>
      <xdr:rowOff>89647</xdr:rowOff>
    </xdr:from>
    <xdr:to>
      <xdr:col>9</xdr:col>
      <xdr:colOff>224118</xdr:colOff>
      <xdr:row>178</xdr:row>
      <xdr:rowOff>22411</xdr:rowOff>
    </xdr:to>
    <xdr:pic>
      <xdr:nvPicPr>
        <xdr:cNvPr id="36" name="Imagen 35" descr="C:\Users\lenovo\Downloads\WhatsApp Image 2019-04-07 at 8.27.26 AM.jpe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9441" y="30502412"/>
          <a:ext cx="2812677" cy="374276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78440</xdr:colOff>
      <xdr:row>30</xdr:row>
      <xdr:rowOff>89647</xdr:rowOff>
    </xdr:from>
    <xdr:to>
      <xdr:col>4</xdr:col>
      <xdr:colOff>627529</xdr:colOff>
      <xdr:row>44</xdr:row>
      <xdr:rowOff>123264</xdr:rowOff>
    </xdr:to>
    <xdr:pic>
      <xdr:nvPicPr>
        <xdr:cNvPr id="21" name="Imagen 20" descr="C:\Users\lenovo\Downloads\WhatsApp Image 2019-04-07 at 8.24.56 AM.jpe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440" y="6118412"/>
          <a:ext cx="3597089" cy="270061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336177</xdr:colOff>
      <xdr:row>3</xdr:row>
      <xdr:rowOff>33617</xdr:rowOff>
    </xdr:from>
    <xdr:to>
      <xdr:col>8</xdr:col>
      <xdr:colOff>402217</xdr:colOff>
      <xdr:row>24</xdr:row>
      <xdr:rowOff>71941</xdr:rowOff>
    </xdr:to>
    <xdr:pic>
      <xdr:nvPicPr>
        <xdr:cNvPr id="19" name="Imagen 18" descr="C:\Users\lenovo\Downloads\WhatsApp Image 2019-04-07 at 8.24.59 AM (1).jpe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177" y="907676"/>
          <a:ext cx="5400040" cy="40500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304800</xdr:colOff>
      <xdr:row>9</xdr:row>
      <xdr:rowOff>114300</xdr:rowOff>
    </xdr:to>
    <xdr:sp macro="" textlink="">
      <xdr:nvSpPr>
        <xdr:cNvPr id="2049" name="AutoShape 1" descr="blob:https://web.whatsapp.com/c25b7252-3013-48d4-90d5-63a7da144c47">
          <a:extLst>
            <a:ext uri="{FF2B5EF4-FFF2-40B4-BE49-F238E27FC236}">
              <a16:creationId xmlns:a16="http://schemas.microsoft.com/office/drawing/2014/main" id="{00000000-0008-0000-0100-000001080000}"/>
            </a:ext>
          </a:extLst>
        </xdr:cNvPr>
        <xdr:cNvSpPr>
          <a:spLocks noChangeAspect="1" noChangeArrowheads="1"/>
        </xdr:cNvSpPr>
      </xdr:nvSpPr>
      <xdr:spPr bwMode="auto">
        <a:xfrm>
          <a:off x="8382000" y="2352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665630</xdr:colOff>
      <xdr:row>30</xdr:row>
      <xdr:rowOff>134470</xdr:rowOff>
    </xdr:from>
    <xdr:to>
      <xdr:col>2</xdr:col>
      <xdr:colOff>67235</xdr:colOff>
      <xdr:row>41</xdr:row>
      <xdr:rowOff>141194</xdr:rowOff>
    </xdr:to>
    <xdr:cxnSp macro="">
      <xdr:nvCxnSpPr>
        <xdr:cNvPr id="18" name="Conector rec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CxnSpPr/>
      </xdr:nvCxnSpPr>
      <xdr:spPr>
        <a:xfrm flipH="1">
          <a:off x="1427630" y="6163235"/>
          <a:ext cx="163605" cy="2102224"/>
        </a:xfrm>
        <a:prstGeom prst="line">
          <a:avLst/>
        </a:prstGeom>
        <a:ln w="38100">
          <a:solidFill>
            <a:srgbClr val="FF0000"/>
          </a:solidFill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73958</xdr:colOff>
      <xdr:row>41</xdr:row>
      <xdr:rowOff>123264</xdr:rowOff>
    </xdr:from>
    <xdr:to>
      <xdr:col>1</xdr:col>
      <xdr:colOff>627529</xdr:colOff>
      <xdr:row>44</xdr:row>
      <xdr:rowOff>73958</xdr:rowOff>
    </xdr:to>
    <xdr:cxnSp macro="">
      <xdr:nvCxnSpPr>
        <xdr:cNvPr id="20" name="Conector recto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CxnSpPr/>
      </xdr:nvCxnSpPr>
      <xdr:spPr>
        <a:xfrm flipV="1">
          <a:off x="73958" y="8247529"/>
          <a:ext cx="1315571" cy="522194"/>
        </a:xfrm>
        <a:prstGeom prst="line">
          <a:avLst/>
        </a:prstGeom>
        <a:ln w="38100">
          <a:solidFill>
            <a:srgbClr val="FF0000"/>
          </a:solidFill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56029</xdr:colOff>
      <xdr:row>30</xdr:row>
      <xdr:rowOff>100853</xdr:rowOff>
    </xdr:from>
    <xdr:to>
      <xdr:col>9</xdr:col>
      <xdr:colOff>649941</xdr:colOff>
      <xdr:row>44</xdr:row>
      <xdr:rowOff>134470</xdr:rowOff>
    </xdr:to>
    <xdr:pic>
      <xdr:nvPicPr>
        <xdr:cNvPr id="23" name="Imagen 22" descr="C:\Users\lenovo\Downloads\WhatsApp Image 2019-04-07 at 8.24.57 AM.jpe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66029" y="6129618"/>
          <a:ext cx="3641912" cy="270061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89647</xdr:colOff>
      <xdr:row>48</xdr:row>
      <xdr:rowOff>100853</xdr:rowOff>
    </xdr:from>
    <xdr:to>
      <xdr:col>4</xdr:col>
      <xdr:colOff>616324</xdr:colOff>
      <xdr:row>61</xdr:row>
      <xdr:rowOff>22411</xdr:rowOff>
    </xdr:to>
    <xdr:pic>
      <xdr:nvPicPr>
        <xdr:cNvPr id="24" name="Imagen 23" descr="C:\Users\lenovo\Downloads\WhatsApp Image 2019-04-07 at 8.25.02 AM.jpe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47" y="9558618"/>
          <a:ext cx="3574677" cy="239805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560293</xdr:colOff>
      <xdr:row>67</xdr:row>
      <xdr:rowOff>33618</xdr:rowOff>
    </xdr:from>
    <xdr:to>
      <xdr:col>4</xdr:col>
      <xdr:colOff>156882</xdr:colOff>
      <xdr:row>85</xdr:row>
      <xdr:rowOff>56030</xdr:rowOff>
    </xdr:to>
    <xdr:pic>
      <xdr:nvPicPr>
        <xdr:cNvPr id="27" name="Imagen 26" descr="C:\Users\lenovo\Downloads\WhatsApp Image 2019-04-07 at 8.25.17 AM.jpe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293" y="13110883"/>
          <a:ext cx="2644589" cy="345141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593914</xdr:colOff>
      <xdr:row>67</xdr:row>
      <xdr:rowOff>56030</xdr:rowOff>
    </xdr:from>
    <xdr:to>
      <xdr:col>9</xdr:col>
      <xdr:colOff>168088</xdr:colOff>
      <xdr:row>85</xdr:row>
      <xdr:rowOff>78441</xdr:rowOff>
    </xdr:to>
    <xdr:pic>
      <xdr:nvPicPr>
        <xdr:cNvPr id="28" name="Imagen 27" descr="C:\Users\lenovo\Downloads\WhatsApp Image 2019-04-07 at 8.25.22 AM.jpe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03914" y="13133295"/>
          <a:ext cx="2622174" cy="345141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201705</xdr:colOff>
      <xdr:row>90</xdr:row>
      <xdr:rowOff>112059</xdr:rowOff>
    </xdr:from>
    <xdr:to>
      <xdr:col>4</xdr:col>
      <xdr:colOff>661147</xdr:colOff>
      <xdr:row>104</xdr:row>
      <xdr:rowOff>44823</xdr:rowOff>
    </xdr:to>
    <xdr:pic>
      <xdr:nvPicPr>
        <xdr:cNvPr id="29" name="Imagen 28" descr="C:\Users\lenovo\Downloads\WhatsApp Image 2019-04-07 at 8.27.10 AM.jpe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705" y="17570824"/>
          <a:ext cx="3507442" cy="259976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134471</xdr:colOff>
      <xdr:row>90</xdr:row>
      <xdr:rowOff>123264</xdr:rowOff>
    </xdr:from>
    <xdr:to>
      <xdr:col>9</xdr:col>
      <xdr:colOff>638735</xdr:colOff>
      <xdr:row>104</xdr:row>
      <xdr:rowOff>44823</xdr:rowOff>
    </xdr:to>
    <xdr:pic>
      <xdr:nvPicPr>
        <xdr:cNvPr id="30" name="Imagen 29" descr="C:\Users\lenovo\Downloads\WhatsApp Image 2019-04-07 at 8.27.14 AM.jpe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4471" y="17582029"/>
          <a:ext cx="3552264" cy="258855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201705</xdr:colOff>
      <xdr:row>111</xdr:row>
      <xdr:rowOff>145676</xdr:rowOff>
    </xdr:from>
    <xdr:to>
      <xdr:col>4</xdr:col>
      <xdr:colOff>638735</xdr:colOff>
      <xdr:row>124</xdr:row>
      <xdr:rowOff>0</xdr:rowOff>
    </xdr:to>
    <xdr:pic>
      <xdr:nvPicPr>
        <xdr:cNvPr id="31" name="Imagen 30" descr="C:\Users\lenovo\Downloads\WhatsApp Image 2019-04-07 at 8.27.20 AM.jpe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705" y="21604941"/>
          <a:ext cx="3485030" cy="233082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582706</xdr:colOff>
      <xdr:row>134</xdr:row>
      <xdr:rowOff>89648</xdr:rowOff>
    </xdr:from>
    <xdr:to>
      <xdr:col>4</xdr:col>
      <xdr:colOff>369795</xdr:colOff>
      <xdr:row>153</xdr:row>
      <xdr:rowOff>156882</xdr:rowOff>
    </xdr:to>
    <xdr:pic>
      <xdr:nvPicPr>
        <xdr:cNvPr id="33" name="Imagen 32" descr="C:\Users\lenovo\Downloads\WhatsApp Image 2019-04-07 at 8.27.22 AM.jpe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706" y="25930413"/>
          <a:ext cx="2835089" cy="368673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493060</xdr:colOff>
      <xdr:row>134</xdr:row>
      <xdr:rowOff>78441</xdr:rowOff>
    </xdr:from>
    <xdr:to>
      <xdr:col>9</xdr:col>
      <xdr:colOff>156883</xdr:colOff>
      <xdr:row>153</xdr:row>
      <xdr:rowOff>134470</xdr:rowOff>
    </xdr:to>
    <xdr:pic>
      <xdr:nvPicPr>
        <xdr:cNvPr id="34" name="Imagen 33" descr="C:\Users\lenovo\Downloads\WhatsApp Image 2019-04-07 at 8.27.23 AM.jpe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03060" y="25919206"/>
          <a:ext cx="2711823" cy="367552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526677</xdr:colOff>
      <xdr:row>158</xdr:row>
      <xdr:rowOff>56030</xdr:rowOff>
    </xdr:from>
    <xdr:to>
      <xdr:col>4</xdr:col>
      <xdr:colOff>381000</xdr:colOff>
      <xdr:row>178</xdr:row>
      <xdr:rowOff>0</xdr:rowOff>
    </xdr:to>
    <xdr:pic>
      <xdr:nvPicPr>
        <xdr:cNvPr id="35" name="Imagen 34" descr="C:\Users\lenovo\Downloads\WhatsApp Image 2019-04-07 at 8.27.25 AM (1).jpe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677" y="30468795"/>
          <a:ext cx="2902323" cy="375397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409"/>
  <sheetViews>
    <sheetView tabSelected="1" view="pageBreakPreview" topLeftCell="A389" zoomScale="85" zoomScaleNormal="55" zoomScaleSheetLayoutView="85" zoomScalePageLayoutView="80" workbookViewId="0">
      <selection activeCell="C393" sqref="C393"/>
    </sheetView>
  </sheetViews>
  <sheetFormatPr baseColWidth="10" defaultRowHeight="15" x14ac:dyDescent="0.25"/>
  <cols>
    <col min="1" max="1" width="8.85546875" customWidth="1"/>
    <col min="2" max="2" width="26.5703125" customWidth="1"/>
    <col min="3" max="3" width="15.5703125" customWidth="1"/>
    <col min="4" max="4" width="20.140625" customWidth="1"/>
    <col min="5" max="5" width="17.5703125" customWidth="1"/>
    <col min="6" max="6" width="17.85546875" customWidth="1"/>
    <col min="7" max="7" width="18.28515625" customWidth="1"/>
  </cols>
  <sheetData>
    <row r="1" spans="1:7" ht="15.75" thickBot="1" x14ac:dyDescent="0.3"/>
    <row r="2" spans="1:7" ht="18" customHeight="1" x14ac:dyDescent="0.25">
      <c r="A2" s="3"/>
      <c r="B2" s="315" t="s">
        <v>0</v>
      </c>
      <c r="C2" s="316"/>
      <c r="D2" s="316"/>
      <c r="E2" s="316"/>
      <c r="F2" s="316"/>
      <c r="G2" s="317"/>
    </row>
    <row r="3" spans="1:7" ht="15.75" customHeight="1" thickBot="1" x14ac:dyDescent="0.3">
      <c r="A3" s="3"/>
      <c r="B3" s="318" t="s">
        <v>107</v>
      </c>
      <c r="C3" s="319"/>
      <c r="D3" s="319"/>
      <c r="E3" s="319"/>
      <c r="F3" s="319"/>
      <c r="G3" s="320"/>
    </row>
    <row r="4" spans="1:7" x14ac:dyDescent="0.25">
      <c r="A4" s="4" t="s">
        <v>1</v>
      </c>
      <c r="B4" s="3"/>
      <c r="C4" s="3"/>
      <c r="D4" s="3"/>
      <c r="E4" s="3"/>
      <c r="F4" s="3"/>
      <c r="G4" s="3"/>
    </row>
    <row r="5" spans="1:7" ht="15.6" customHeight="1" x14ac:dyDescent="0.25">
      <c r="A5" s="213"/>
      <c r="B5" s="213"/>
      <c r="C5" s="213"/>
      <c r="D5" s="213"/>
      <c r="E5" s="213"/>
      <c r="F5" s="368" t="str">
        <f>F65</f>
        <v>Val.N° 218 - 2019</v>
      </c>
      <c r="G5" s="368"/>
    </row>
    <row r="6" spans="1:7" x14ac:dyDescent="0.25">
      <c r="A6" s="3"/>
      <c r="B6" s="4" t="s">
        <v>130</v>
      </c>
      <c r="C6" s="3"/>
      <c r="D6" s="3"/>
      <c r="E6" s="3"/>
      <c r="F6" s="369" t="str">
        <f>F66</f>
        <v>URBANO</v>
      </c>
      <c r="G6" s="369"/>
    </row>
    <row r="7" spans="1:7" x14ac:dyDescent="0.25">
      <c r="A7" s="4"/>
      <c r="B7" s="3"/>
      <c r="C7" s="3"/>
      <c r="D7" s="3"/>
      <c r="E7" s="3"/>
      <c r="F7" s="3"/>
      <c r="G7" s="3"/>
    </row>
    <row r="8" spans="1:7" ht="34.5" customHeight="1" x14ac:dyDescent="0.25">
      <c r="A8" s="3"/>
      <c r="B8" s="5" t="s">
        <v>117</v>
      </c>
      <c r="C8" s="328" t="str">
        <f>C75</f>
        <v>HUGO WILFREDO GUTIERREZ ORTIZ Y ROCIO PILAR VILCHEZ PALOMINO</v>
      </c>
      <c r="D8" s="329"/>
      <c r="E8" s="329"/>
      <c r="F8" s="329"/>
      <c r="G8" s="330"/>
    </row>
    <row r="9" spans="1:7" ht="22.5" customHeight="1" x14ac:dyDescent="0.25">
      <c r="A9" s="3"/>
      <c r="B9" s="5" t="s">
        <v>116</v>
      </c>
      <c r="C9" s="337" t="str">
        <f>C77</f>
        <v>ROCIO PILAR VILCHEZ PALOMINO</v>
      </c>
      <c r="D9" s="337"/>
      <c r="E9" s="337"/>
      <c r="F9" s="337"/>
      <c r="G9" s="337"/>
    </row>
    <row r="10" spans="1:7" ht="14.45" customHeight="1" x14ac:dyDescent="0.25">
      <c r="A10" s="3"/>
      <c r="B10" s="5" t="s">
        <v>115</v>
      </c>
      <c r="C10" s="331" t="str">
        <f>C79</f>
        <v>SCOTIABANK PERU S.A.A.</v>
      </c>
      <c r="D10" s="332"/>
      <c r="E10" s="332"/>
      <c r="F10" s="332"/>
      <c r="G10" s="333"/>
    </row>
    <row r="11" spans="1:7" x14ac:dyDescent="0.25">
      <c r="A11" s="3"/>
      <c r="B11" s="6"/>
      <c r="C11" s="7"/>
      <c r="D11" s="7"/>
      <c r="E11" s="7"/>
      <c r="F11" s="7"/>
      <c r="G11" s="7"/>
    </row>
    <row r="12" spans="1:7" x14ac:dyDescent="0.25">
      <c r="A12" s="3"/>
      <c r="B12" s="334" t="s">
        <v>2</v>
      </c>
      <c r="C12" s="335"/>
      <c r="D12" s="335"/>
      <c r="E12" s="335"/>
      <c r="F12" s="335"/>
      <c r="G12" s="336"/>
    </row>
    <row r="13" spans="1:7" ht="49.5" customHeight="1" x14ac:dyDescent="0.25">
      <c r="A13" s="37"/>
      <c r="B13" s="38" t="s">
        <v>131</v>
      </c>
      <c r="C13" s="322" t="str">
        <f>C83</f>
        <v>FRACCION "C-21-B" DEL LOTE DE TERRENO N°21 DE LA MANZANA C DE LA ASOCIACION DE PEQUEÑOS PROPIETARIOS DE PAMPACHACRA</v>
      </c>
      <c r="D13" s="323"/>
      <c r="E13" s="323"/>
      <c r="F13" s="323"/>
      <c r="G13" s="324"/>
    </row>
    <row r="14" spans="1:7" ht="21.75" customHeight="1" x14ac:dyDescent="0.25">
      <c r="A14" s="37"/>
      <c r="B14" s="38" t="s">
        <v>3</v>
      </c>
      <c r="C14" s="36" t="str">
        <f>C86</f>
        <v>SAN JERONIMO</v>
      </c>
      <c r="D14" s="38" t="s">
        <v>4</v>
      </c>
      <c r="E14" s="36" t="str">
        <f>E86</f>
        <v>CUSCO</v>
      </c>
      <c r="F14" s="38" t="s">
        <v>5</v>
      </c>
      <c r="G14" s="36" t="str">
        <f>G86</f>
        <v>CUSCO</v>
      </c>
    </row>
    <row r="15" spans="1:7" ht="12.75" customHeight="1" x14ac:dyDescent="0.25">
      <c r="A15" s="338"/>
      <c r="B15" s="338"/>
      <c r="C15" s="338"/>
      <c r="D15" s="338"/>
      <c r="E15" s="338"/>
      <c r="F15" s="338"/>
      <c r="G15" s="39"/>
    </row>
    <row r="16" spans="1:7" x14ac:dyDescent="0.25">
      <c r="A16" s="45"/>
      <c r="B16" s="25" t="s">
        <v>127</v>
      </c>
      <c r="C16" s="45"/>
      <c r="D16" s="45"/>
      <c r="E16" s="45"/>
      <c r="F16" s="45"/>
      <c r="G16" s="39"/>
    </row>
    <row r="17" spans="1:7" x14ac:dyDescent="0.25">
      <c r="A17" s="45"/>
      <c r="B17" s="54"/>
      <c r="C17" s="55"/>
      <c r="D17" s="55"/>
      <c r="E17" s="55"/>
      <c r="F17" s="55"/>
      <c r="G17" s="56"/>
    </row>
    <row r="18" spans="1:7" x14ac:dyDescent="0.25">
      <c r="A18" s="45"/>
      <c r="B18" s="57"/>
      <c r="C18" s="45"/>
      <c r="D18" s="45"/>
      <c r="E18" s="45"/>
      <c r="F18" s="45"/>
      <c r="G18" s="58"/>
    </row>
    <row r="19" spans="1:7" x14ac:dyDescent="0.25">
      <c r="A19" s="45"/>
      <c r="B19" s="57"/>
      <c r="C19" s="45"/>
      <c r="D19" s="45"/>
      <c r="E19" s="45"/>
      <c r="F19" s="45"/>
      <c r="G19" s="58"/>
    </row>
    <row r="20" spans="1:7" x14ac:dyDescent="0.25">
      <c r="A20" s="45"/>
      <c r="B20" s="57"/>
      <c r="C20" s="45"/>
      <c r="D20" s="45"/>
      <c r="E20" s="45"/>
      <c r="F20" s="45"/>
      <c r="G20" s="58"/>
    </row>
    <row r="21" spans="1:7" x14ac:dyDescent="0.25">
      <c r="A21" s="45"/>
      <c r="B21" s="57"/>
      <c r="C21" s="45"/>
      <c r="D21" s="45"/>
      <c r="E21" s="45"/>
      <c r="F21" s="45"/>
      <c r="G21" s="58"/>
    </row>
    <row r="22" spans="1:7" x14ac:dyDescent="0.25">
      <c r="A22" s="45"/>
      <c r="B22" s="57"/>
      <c r="C22" s="45"/>
      <c r="D22" s="45"/>
      <c r="E22" s="45"/>
      <c r="F22" s="45"/>
      <c r="G22" s="58"/>
    </row>
    <row r="23" spans="1:7" x14ac:dyDescent="0.25">
      <c r="A23" s="45"/>
      <c r="B23" s="57"/>
      <c r="C23" s="45"/>
      <c r="D23" s="45"/>
      <c r="E23" s="45"/>
      <c r="F23" s="45"/>
      <c r="G23" s="58"/>
    </row>
    <row r="24" spans="1:7" x14ac:dyDescent="0.25">
      <c r="A24" s="45"/>
      <c r="B24" s="57"/>
      <c r="C24" s="45"/>
      <c r="D24" s="45"/>
      <c r="E24" s="45"/>
      <c r="F24" s="45"/>
      <c r="G24" s="58"/>
    </row>
    <row r="25" spans="1:7" x14ac:dyDescent="0.25">
      <c r="A25" s="45"/>
      <c r="B25" s="57"/>
      <c r="C25" s="45"/>
      <c r="D25" s="45"/>
      <c r="E25" s="45"/>
      <c r="F25" s="45"/>
      <c r="G25" s="58"/>
    </row>
    <row r="26" spans="1:7" x14ac:dyDescent="0.25">
      <c r="A26" s="45"/>
      <c r="B26" s="57"/>
      <c r="C26" s="45"/>
      <c r="D26" s="45"/>
      <c r="E26" s="45"/>
      <c r="F26" s="45"/>
      <c r="G26" s="58"/>
    </row>
    <row r="27" spans="1:7" x14ac:dyDescent="0.25">
      <c r="A27" s="45"/>
      <c r="B27" s="57"/>
      <c r="C27" s="45"/>
      <c r="D27" s="45"/>
      <c r="E27" s="45"/>
      <c r="F27" s="45"/>
      <c r="G27" s="58"/>
    </row>
    <row r="28" spans="1:7" x14ac:dyDescent="0.25">
      <c r="A28" s="45"/>
      <c r="B28" s="57"/>
      <c r="C28" s="45"/>
      <c r="D28" s="45"/>
      <c r="E28" s="45"/>
      <c r="F28" s="45"/>
      <c r="G28" s="58"/>
    </row>
    <row r="29" spans="1:7" x14ac:dyDescent="0.25">
      <c r="A29" s="45"/>
      <c r="B29" s="57"/>
      <c r="C29" s="45"/>
      <c r="D29" s="45"/>
      <c r="E29" s="45"/>
      <c r="F29" s="45"/>
      <c r="G29" s="58"/>
    </row>
    <row r="30" spans="1:7" ht="7.5" customHeight="1" x14ac:dyDescent="0.25">
      <c r="A30" s="45"/>
      <c r="B30" s="57"/>
      <c r="C30" s="45"/>
      <c r="D30" s="45"/>
      <c r="E30" s="45"/>
      <c r="F30" s="45"/>
      <c r="G30" s="58"/>
    </row>
    <row r="31" spans="1:7" x14ac:dyDescent="0.25">
      <c r="A31" s="15"/>
      <c r="B31" s="59"/>
      <c r="C31" s="60"/>
      <c r="D31" s="61"/>
      <c r="E31" s="61"/>
      <c r="F31" s="61"/>
      <c r="G31" s="62"/>
    </row>
    <row r="32" spans="1:7" x14ac:dyDescent="0.25">
      <c r="A32" s="4"/>
      <c r="B32" s="25"/>
      <c r="C32" s="3"/>
      <c r="D32" s="3"/>
      <c r="E32" s="3"/>
      <c r="F32" s="3"/>
      <c r="G32" s="3"/>
    </row>
    <row r="33" spans="1:7" ht="15.75" thickBot="1" x14ac:dyDescent="0.3">
      <c r="A33" s="4"/>
      <c r="B33" s="25" t="s">
        <v>133</v>
      </c>
      <c r="C33" s="3"/>
      <c r="D33" s="3"/>
      <c r="E33" s="3"/>
      <c r="F33" s="3"/>
      <c r="G33" s="3"/>
    </row>
    <row r="34" spans="1:7" ht="15.75" thickBot="1" x14ac:dyDescent="0.3">
      <c r="A34" s="3"/>
      <c r="B34" s="9" t="s">
        <v>134</v>
      </c>
      <c r="C34" s="10"/>
      <c r="D34" s="10"/>
      <c r="E34" s="10" t="s">
        <v>128</v>
      </c>
      <c r="F34" s="51" t="s">
        <v>135</v>
      </c>
      <c r="G34" s="52" t="s">
        <v>136</v>
      </c>
    </row>
    <row r="35" spans="1:7" ht="15.75" x14ac:dyDescent="0.25">
      <c r="A35" s="3"/>
      <c r="B35" s="65" t="s">
        <v>95</v>
      </c>
      <c r="C35" s="66"/>
      <c r="D35" s="67" t="s">
        <v>174</v>
      </c>
      <c r="E35" s="68">
        <f>C98</f>
        <v>400</v>
      </c>
      <c r="F35" s="69">
        <f>F327</f>
        <v>200000</v>
      </c>
      <c r="G35" s="70">
        <f>G327</f>
        <v>661800</v>
      </c>
    </row>
    <row r="36" spans="1:7" ht="15.75" x14ac:dyDescent="0.25">
      <c r="A36" s="8"/>
      <c r="B36" s="71" t="s">
        <v>56</v>
      </c>
      <c r="C36" s="72"/>
      <c r="D36" s="73" t="s">
        <v>175</v>
      </c>
      <c r="E36" s="74" t="s">
        <v>262</v>
      </c>
      <c r="F36" s="75">
        <f>F328</f>
        <v>51150.046683590197</v>
      </c>
      <c r="G36" s="76">
        <f>G328</f>
        <v>169255.50447599997</v>
      </c>
    </row>
    <row r="37" spans="1:7" ht="15" customHeight="1" x14ac:dyDescent="0.25">
      <c r="A37" s="12"/>
      <c r="B37" s="77" t="s">
        <v>34</v>
      </c>
      <c r="C37" s="72"/>
      <c r="D37" s="73" t="s">
        <v>176</v>
      </c>
      <c r="E37" s="78"/>
      <c r="F37" s="79">
        <f>F329</f>
        <v>3707.8422484134176</v>
      </c>
      <c r="G37" s="80"/>
    </row>
    <row r="38" spans="1:7" ht="15.75" x14ac:dyDescent="0.25">
      <c r="A38" s="8"/>
      <c r="B38" s="81" t="s">
        <v>7</v>
      </c>
      <c r="C38" s="82"/>
      <c r="D38" s="73" t="s">
        <v>177</v>
      </c>
      <c r="E38" s="83"/>
      <c r="F38" s="49">
        <f>SUM(F35:F37)</f>
        <v>254857.88893200361</v>
      </c>
      <c r="G38" s="50">
        <f>SUM(G35:G37)</f>
        <v>831055.50447599997</v>
      </c>
    </row>
    <row r="39" spans="1:7" ht="15.75" x14ac:dyDescent="0.25">
      <c r="A39" s="8"/>
      <c r="B39" s="84" t="s">
        <v>97</v>
      </c>
      <c r="C39" s="85"/>
      <c r="D39" s="85"/>
      <c r="E39" s="85"/>
      <c r="F39" s="86"/>
      <c r="G39" s="87"/>
    </row>
    <row r="40" spans="1:7" ht="15.75" x14ac:dyDescent="0.25">
      <c r="A40" s="8"/>
      <c r="B40" s="88" t="s">
        <v>184</v>
      </c>
      <c r="C40" s="89"/>
      <c r="D40" s="89"/>
      <c r="E40" s="90"/>
      <c r="F40" s="47">
        <f>F38*E332</f>
        <v>203886.3111456029</v>
      </c>
      <c r="G40" s="48">
        <f>G38*E332</f>
        <v>664844.40358080005</v>
      </c>
    </row>
    <row r="41" spans="1:7" ht="15.75" x14ac:dyDescent="0.25">
      <c r="A41" s="8"/>
      <c r="B41" s="81" t="s">
        <v>96</v>
      </c>
      <c r="C41" s="91"/>
      <c r="D41" s="91"/>
      <c r="E41" s="91"/>
      <c r="F41" s="92"/>
      <c r="G41" s="93"/>
    </row>
    <row r="42" spans="1:7" ht="14.45" customHeight="1" thickBot="1" x14ac:dyDescent="0.3">
      <c r="A42" s="8"/>
      <c r="B42" s="94" t="s">
        <v>114</v>
      </c>
      <c r="C42" s="95"/>
      <c r="D42" s="95"/>
      <c r="E42" s="96"/>
      <c r="F42" s="97">
        <f>F337</f>
        <v>52732.00689029917</v>
      </c>
      <c r="G42" s="98">
        <f>G337</f>
        <v>174490.21079999997</v>
      </c>
    </row>
    <row r="43" spans="1:7" ht="15.75" x14ac:dyDescent="0.25">
      <c r="A43" s="12"/>
      <c r="B43" s="99"/>
      <c r="C43" s="99"/>
      <c r="D43" s="99"/>
      <c r="E43" s="99"/>
      <c r="F43" s="99"/>
      <c r="G43" s="99"/>
    </row>
    <row r="44" spans="1:7" ht="15.75" x14ac:dyDescent="0.25">
      <c r="A44" s="13"/>
      <c r="B44" s="100" t="s">
        <v>10</v>
      </c>
      <c r="C44" s="101"/>
      <c r="D44" s="101"/>
      <c r="E44" s="101"/>
      <c r="F44" s="223" t="s">
        <v>178</v>
      </c>
      <c r="G44" s="224">
        <f>C339</f>
        <v>3.3090000000000002</v>
      </c>
    </row>
    <row r="45" spans="1:7" ht="15.75" x14ac:dyDescent="0.25">
      <c r="A45" s="3"/>
      <c r="B45" s="223" t="s">
        <v>141</v>
      </c>
      <c r="C45" s="345" t="str">
        <f>B144</f>
        <v>No se encuentra inscrita</v>
      </c>
      <c r="D45" s="346"/>
      <c r="E45" s="347"/>
      <c r="F45" s="223" t="s">
        <v>190</v>
      </c>
      <c r="G45" s="231">
        <v>1</v>
      </c>
    </row>
    <row r="46" spans="1:7" x14ac:dyDescent="0.25">
      <c r="A46" s="3"/>
      <c r="B46" s="223" t="s">
        <v>142</v>
      </c>
      <c r="C46" s="348" t="str">
        <f>D162</f>
        <v>A FAVOR DE SCOTIABANK S.A.C</v>
      </c>
      <c r="D46" s="349"/>
      <c r="E46" s="349"/>
      <c r="F46" s="349"/>
      <c r="G46" s="350"/>
    </row>
    <row r="47" spans="1:7" ht="15.75" x14ac:dyDescent="0.25">
      <c r="A47" s="3"/>
      <c r="B47" s="223" t="s">
        <v>143</v>
      </c>
      <c r="C47" s="225" t="str">
        <f>D110</f>
        <v>ALMACEN - VIVIENDA</v>
      </c>
      <c r="D47" s="104"/>
      <c r="E47" s="104"/>
      <c r="F47" s="104"/>
      <c r="G47" s="105"/>
    </row>
    <row r="48" spans="1:7" x14ac:dyDescent="0.25">
      <c r="A48" s="3"/>
      <c r="B48" s="46"/>
      <c r="C48" s="34"/>
      <c r="D48" s="34"/>
      <c r="E48" s="34"/>
      <c r="F48" s="34"/>
      <c r="G48" s="34"/>
    </row>
    <row r="49" spans="1:7" ht="15.75" x14ac:dyDescent="0.25">
      <c r="A49" s="3"/>
      <c r="B49" s="106" t="s">
        <v>146</v>
      </c>
      <c r="C49" s="82"/>
      <c r="D49" s="339" t="s">
        <v>8</v>
      </c>
      <c r="E49" s="339"/>
      <c r="F49" s="339"/>
      <c r="G49" s="339"/>
    </row>
    <row r="50" spans="1:7" ht="15.75" x14ac:dyDescent="0.25">
      <c r="A50" s="3"/>
      <c r="B50" s="106" t="s">
        <v>9</v>
      </c>
      <c r="C50" s="107"/>
      <c r="D50" s="82" t="s">
        <v>144</v>
      </c>
      <c r="E50" s="107"/>
      <c r="F50" s="99"/>
      <c r="G50" s="107" t="s">
        <v>57</v>
      </c>
    </row>
    <row r="51" spans="1:7" ht="15.75" x14ac:dyDescent="0.25">
      <c r="A51" s="4"/>
      <c r="B51" s="339"/>
      <c r="C51" s="339"/>
      <c r="D51" s="339"/>
      <c r="E51" s="339"/>
      <c r="F51" s="108"/>
      <c r="G51" s="107"/>
    </row>
    <row r="52" spans="1:7" ht="15.75" x14ac:dyDescent="0.25">
      <c r="A52" s="3"/>
      <c r="B52" s="82" t="s">
        <v>11</v>
      </c>
      <c r="C52" s="108"/>
      <c r="D52" s="82" t="str">
        <f>F67</f>
        <v>San Jeronimo-Cusco,08 de Abril 2019</v>
      </c>
      <c r="E52" s="91"/>
      <c r="F52" s="108"/>
      <c r="G52" s="107"/>
    </row>
    <row r="53" spans="1:7" ht="15.75" x14ac:dyDescent="0.25">
      <c r="A53" s="13"/>
      <c r="B53" s="107"/>
      <c r="C53" s="107"/>
      <c r="D53" s="107"/>
      <c r="E53" s="107"/>
      <c r="F53" s="107"/>
      <c r="G53" s="107"/>
    </row>
    <row r="54" spans="1:7" x14ac:dyDescent="0.25">
      <c r="A54" s="13"/>
      <c r="B54" s="3"/>
      <c r="C54" s="3"/>
      <c r="D54" s="3"/>
      <c r="E54" s="3"/>
      <c r="F54" s="3"/>
      <c r="G54" s="3"/>
    </row>
    <row r="55" spans="1:7" x14ac:dyDescent="0.25">
      <c r="A55" s="13"/>
      <c r="B55" s="3"/>
      <c r="C55" s="3"/>
      <c r="D55" s="3"/>
      <c r="E55" s="3"/>
      <c r="F55" s="3"/>
      <c r="G55" s="3"/>
    </row>
    <row r="56" spans="1:7" x14ac:dyDescent="0.25">
      <c r="A56" s="2"/>
      <c r="B56" s="1"/>
      <c r="C56" s="1"/>
      <c r="D56" s="1"/>
      <c r="E56" s="1"/>
      <c r="F56" s="1"/>
      <c r="G56" s="1"/>
    </row>
    <row r="57" spans="1:7" x14ac:dyDescent="0.25">
      <c r="A57" s="2"/>
      <c r="B57" s="1"/>
      <c r="C57" s="1"/>
      <c r="D57" s="1"/>
      <c r="E57" s="1"/>
      <c r="F57" s="1"/>
      <c r="G57" s="1"/>
    </row>
    <row r="58" spans="1:7" x14ac:dyDescent="0.25">
      <c r="A58" s="2"/>
      <c r="B58" s="1"/>
      <c r="C58" s="1"/>
      <c r="D58" s="1"/>
      <c r="E58" s="1"/>
      <c r="F58" s="1"/>
      <c r="G58" s="1"/>
    </row>
    <row r="59" spans="1:7" x14ac:dyDescent="0.25">
      <c r="A59" s="2"/>
      <c r="B59" s="1"/>
      <c r="C59" s="1"/>
      <c r="D59" s="1"/>
      <c r="E59" s="1"/>
      <c r="F59" s="1"/>
      <c r="G59" s="1"/>
    </row>
    <row r="60" spans="1:7" x14ac:dyDescent="0.25">
      <c r="A60" s="2"/>
      <c r="B60" s="1"/>
      <c r="C60" s="1"/>
      <c r="D60" s="1"/>
      <c r="E60" s="1"/>
      <c r="F60" s="1"/>
      <c r="G60" s="1"/>
    </row>
    <row r="61" spans="1:7" x14ac:dyDescent="0.25">
      <c r="A61" s="2"/>
      <c r="B61" s="1"/>
      <c r="C61" s="1"/>
      <c r="D61" s="1"/>
      <c r="E61" s="1"/>
      <c r="F61" s="1"/>
      <c r="G61" s="1"/>
    </row>
    <row r="62" spans="1:7" x14ac:dyDescent="0.25">
      <c r="A62" s="2"/>
      <c r="B62" s="1"/>
      <c r="C62" s="1"/>
      <c r="D62" s="1"/>
      <c r="E62" s="1"/>
      <c r="F62" s="1"/>
      <c r="G62" s="1"/>
    </row>
    <row r="63" spans="1:7" ht="30" customHeight="1" x14ac:dyDescent="0.25">
      <c r="A63" s="340" t="s">
        <v>113</v>
      </c>
      <c r="B63" s="340"/>
      <c r="C63" s="340"/>
      <c r="D63" s="340"/>
      <c r="E63" s="340"/>
      <c r="F63" s="340"/>
      <c r="G63" s="340"/>
    </row>
    <row r="64" spans="1:7" ht="16.5" thickBot="1" x14ac:dyDescent="0.3">
      <c r="A64" s="15"/>
      <c r="B64" s="109"/>
      <c r="C64" s="107"/>
      <c r="D64" s="107"/>
      <c r="E64" s="99"/>
      <c r="F64" s="99"/>
      <c r="G64" s="99"/>
    </row>
    <row r="65" spans="1:7" ht="16.5" thickBot="1" x14ac:dyDescent="0.3">
      <c r="A65" s="15"/>
      <c r="B65" s="109"/>
      <c r="C65" s="107"/>
      <c r="D65" s="107"/>
      <c r="E65" s="110"/>
      <c r="F65" s="342" t="s">
        <v>264</v>
      </c>
      <c r="G65" s="343"/>
    </row>
    <row r="66" spans="1:7" ht="16.5" thickBot="1" x14ac:dyDescent="0.3">
      <c r="A66" s="15"/>
      <c r="B66" s="109"/>
      <c r="C66" s="107"/>
      <c r="D66" s="107"/>
      <c r="E66" s="110" t="s">
        <v>76</v>
      </c>
      <c r="F66" s="325" t="s">
        <v>12</v>
      </c>
      <c r="G66" s="326"/>
    </row>
    <row r="67" spans="1:7" ht="15.75" x14ac:dyDescent="0.25">
      <c r="A67" s="16"/>
      <c r="B67" s="109"/>
      <c r="C67" s="107"/>
      <c r="D67" s="107"/>
      <c r="E67" s="107" t="s">
        <v>75</v>
      </c>
      <c r="F67" s="344" t="s">
        <v>266</v>
      </c>
      <c r="G67" s="344"/>
    </row>
    <row r="68" spans="1:7" ht="15.75" x14ac:dyDescent="0.25">
      <c r="A68" s="17" t="s">
        <v>70</v>
      </c>
      <c r="B68" s="111"/>
      <c r="C68" s="107"/>
      <c r="D68" s="107"/>
      <c r="E68" s="107"/>
      <c r="F68" s="107"/>
      <c r="G68" s="107"/>
    </row>
    <row r="69" spans="1:7" ht="15.75" x14ac:dyDescent="0.25">
      <c r="A69" s="15"/>
      <c r="B69" s="112"/>
      <c r="C69" s="107"/>
      <c r="D69" s="107"/>
      <c r="E69" s="107"/>
      <c r="F69" s="107"/>
      <c r="G69" s="107"/>
    </row>
    <row r="70" spans="1:7" ht="15.75" x14ac:dyDescent="0.25">
      <c r="A70" s="18" t="s">
        <v>106</v>
      </c>
      <c r="B70" s="109"/>
      <c r="C70" s="107"/>
      <c r="D70" s="107"/>
      <c r="E70" s="107"/>
      <c r="F70" s="107"/>
      <c r="G70" s="107"/>
    </row>
    <row r="71" spans="1:7" ht="15.75" x14ac:dyDescent="0.25">
      <c r="A71" s="19"/>
      <c r="B71" s="109"/>
      <c r="C71" s="107"/>
      <c r="D71" s="107"/>
      <c r="E71" s="107"/>
      <c r="F71" s="107"/>
      <c r="G71" s="107"/>
    </row>
    <row r="72" spans="1:7" ht="14.45" customHeight="1" x14ac:dyDescent="0.25">
      <c r="A72" s="15"/>
      <c r="B72" s="113" t="s">
        <v>41</v>
      </c>
      <c r="C72" s="107"/>
      <c r="D72" s="341" t="s">
        <v>328</v>
      </c>
      <c r="E72" s="341"/>
      <c r="F72" s="341"/>
      <c r="G72" s="341"/>
    </row>
    <row r="73" spans="1:7" ht="49.15" customHeight="1" x14ac:dyDescent="0.25">
      <c r="A73" s="21"/>
      <c r="B73" s="109"/>
      <c r="C73" s="107"/>
      <c r="D73" s="341"/>
      <c r="E73" s="341"/>
      <c r="F73" s="341"/>
      <c r="G73" s="341"/>
    </row>
    <row r="74" spans="1:7" ht="5.25" customHeight="1" x14ac:dyDescent="0.25">
      <c r="A74" s="15"/>
      <c r="B74" s="112"/>
      <c r="C74" s="108"/>
      <c r="D74" s="108"/>
      <c r="E74" s="107"/>
      <c r="F74" s="107"/>
      <c r="G74" s="107"/>
    </row>
    <row r="75" spans="1:7" ht="20.25" customHeight="1" x14ac:dyDescent="0.25">
      <c r="A75" s="15"/>
      <c r="B75" s="113" t="s">
        <v>42</v>
      </c>
      <c r="C75" s="327" t="s">
        <v>267</v>
      </c>
      <c r="D75" s="327"/>
      <c r="E75" s="327"/>
      <c r="F75" s="327"/>
      <c r="G75" s="327"/>
    </row>
    <row r="76" spans="1:7" ht="5.45" customHeight="1" x14ac:dyDescent="0.25">
      <c r="A76" s="16"/>
      <c r="B76" s="112"/>
      <c r="C76" s="107"/>
      <c r="D76" s="107"/>
      <c r="E76" s="107"/>
      <c r="F76" s="107"/>
      <c r="G76" s="107"/>
    </row>
    <row r="77" spans="1:7" ht="20.25" customHeight="1" x14ac:dyDescent="0.25">
      <c r="A77" s="16"/>
      <c r="B77" s="113" t="s">
        <v>118</v>
      </c>
      <c r="C77" s="327" t="s">
        <v>268</v>
      </c>
      <c r="D77" s="327"/>
      <c r="E77" s="327"/>
      <c r="F77" s="327"/>
      <c r="G77" s="327"/>
    </row>
    <row r="78" spans="1:7" ht="5.45" customHeight="1" x14ac:dyDescent="0.25">
      <c r="A78" s="15"/>
      <c r="B78" s="109"/>
      <c r="C78" s="107"/>
      <c r="D78" s="107"/>
      <c r="E78" s="107"/>
      <c r="F78" s="107"/>
      <c r="G78" s="107"/>
    </row>
    <row r="79" spans="1:7" ht="15" customHeight="1" x14ac:dyDescent="0.25">
      <c r="A79" s="15"/>
      <c r="B79" s="113" t="s">
        <v>119</v>
      </c>
      <c r="C79" s="371" t="s">
        <v>223</v>
      </c>
      <c r="D79" s="372"/>
      <c r="E79" s="372"/>
      <c r="F79" s="372"/>
      <c r="G79" s="373"/>
    </row>
    <row r="80" spans="1:7" ht="15.75" x14ac:dyDescent="0.25">
      <c r="A80" s="21"/>
      <c r="B80" s="109"/>
      <c r="C80" s="107"/>
      <c r="D80" s="107"/>
      <c r="E80" s="107"/>
      <c r="F80" s="107"/>
      <c r="G80" s="107"/>
    </row>
    <row r="81" spans="1:7" ht="15.75" x14ac:dyDescent="0.25">
      <c r="A81" s="21"/>
      <c r="B81" s="109"/>
      <c r="C81" s="107"/>
      <c r="D81" s="107"/>
      <c r="E81" s="107"/>
      <c r="F81" s="107"/>
      <c r="G81" s="107"/>
    </row>
    <row r="82" spans="1:7" ht="15.75" x14ac:dyDescent="0.25">
      <c r="A82" s="20" t="s">
        <v>71</v>
      </c>
      <c r="B82" s="109"/>
      <c r="C82" s="107"/>
      <c r="D82" s="107"/>
      <c r="E82" s="107"/>
      <c r="F82" s="107"/>
      <c r="G82" s="107"/>
    </row>
    <row r="83" spans="1:7" ht="46.5" customHeight="1" x14ac:dyDescent="0.25">
      <c r="A83" s="20"/>
      <c r="B83" s="114" t="s">
        <v>125</v>
      </c>
      <c r="C83" s="374" t="s">
        <v>323</v>
      </c>
      <c r="D83" s="374"/>
      <c r="E83" s="374"/>
      <c r="F83" s="374"/>
      <c r="G83" s="374"/>
    </row>
    <row r="84" spans="1:7" ht="18.75" customHeight="1" x14ac:dyDescent="0.25">
      <c r="A84" s="20"/>
      <c r="B84" s="114" t="s">
        <v>246</v>
      </c>
      <c r="C84" s="374" t="s">
        <v>269</v>
      </c>
      <c r="D84" s="374"/>
      <c r="E84" s="374"/>
      <c r="F84" s="374"/>
      <c r="G84" s="374"/>
    </row>
    <row r="85" spans="1:7" ht="18.75" customHeight="1" x14ac:dyDescent="0.25">
      <c r="A85" s="20"/>
      <c r="B85" s="114" t="s">
        <v>329</v>
      </c>
      <c r="C85" s="273"/>
      <c r="D85" s="273"/>
      <c r="E85" s="273"/>
      <c r="F85" s="273"/>
      <c r="G85" s="273"/>
    </row>
    <row r="86" spans="1:7" ht="15.75" x14ac:dyDescent="0.25">
      <c r="A86" s="3"/>
      <c r="B86" s="115" t="s">
        <v>3</v>
      </c>
      <c r="C86" s="242" t="s">
        <v>270</v>
      </c>
      <c r="D86" s="115" t="s">
        <v>4</v>
      </c>
      <c r="E86" s="116" t="s">
        <v>242</v>
      </c>
      <c r="F86" s="115" t="s">
        <v>5</v>
      </c>
      <c r="G86" s="116" t="s">
        <v>242</v>
      </c>
    </row>
    <row r="87" spans="1:7" ht="15.75" x14ac:dyDescent="0.25">
      <c r="A87" s="22"/>
      <c r="B87" s="107"/>
      <c r="C87" s="107"/>
      <c r="D87" s="107"/>
      <c r="E87" s="107"/>
      <c r="F87" s="107"/>
      <c r="G87" s="107"/>
    </row>
    <row r="88" spans="1:7" ht="15.75" x14ac:dyDescent="0.25">
      <c r="A88" s="23" t="s">
        <v>72</v>
      </c>
      <c r="B88" s="107"/>
      <c r="C88" s="107"/>
      <c r="D88" s="107"/>
      <c r="E88" s="107"/>
      <c r="F88" s="107"/>
      <c r="G88" s="107"/>
    </row>
    <row r="89" spans="1:7" ht="15.75" x14ac:dyDescent="0.25">
      <c r="A89" s="3"/>
      <c r="B89" s="106" t="s">
        <v>13</v>
      </c>
      <c r="C89" s="107"/>
      <c r="D89" s="296" t="s">
        <v>37</v>
      </c>
      <c r="E89" s="107"/>
      <c r="F89" s="107"/>
      <c r="G89" s="107"/>
    </row>
    <row r="90" spans="1:7" ht="15.75" x14ac:dyDescent="0.25">
      <c r="A90" s="3"/>
      <c r="B90" s="106" t="s">
        <v>14</v>
      </c>
      <c r="C90" s="107"/>
      <c r="D90" s="107"/>
      <c r="E90" s="107"/>
      <c r="F90" s="107"/>
      <c r="G90" s="107"/>
    </row>
    <row r="91" spans="1:7" ht="31.5" customHeight="1" x14ac:dyDescent="0.25">
      <c r="A91" s="3"/>
      <c r="B91" s="375" t="s">
        <v>257</v>
      </c>
      <c r="C91" s="376"/>
      <c r="D91" s="322" t="s">
        <v>271</v>
      </c>
      <c r="E91" s="323"/>
      <c r="F91" s="323"/>
      <c r="G91" s="324"/>
    </row>
    <row r="92" spans="1:7" ht="33" customHeight="1" x14ac:dyDescent="0.25">
      <c r="A92" s="3"/>
      <c r="B92" s="370" t="s">
        <v>258</v>
      </c>
      <c r="C92" s="370"/>
      <c r="D92" s="322" t="s">
        <v>292</v>
      </c>
      <c r="E92" s="323"/>
      <c r="F92" s="323"/>
      <c r="G92" s="324"/>
    </row>
    <row r="93" spans="1:7" ht="33.75" customHeight="1" x14ac:dyDescent="0.25">
      <c r="A93" s="3"/>
      <c r="B93" s="370" t="s">
        <v>259</v>
      </c>
      <c r="C93" s="370"/>
      <c r="D93" s="322" t="s">
        <v>324</v>
      </c>
      <c r="E93" s="323"/>
      <c r="F93" s="323"/>
      <c r="G93" s="324"/>
    </row>
    <row r="94" spans="1:7" ht="45" customHeight="1" x14ac:dyDescent="0.25">
      <c r="A94" s="3"/>
      <c r="B94" s="370" t="s">
        <v>260</v>
      </c>
      <c r="C94" s="370"/>
      <c r="D94" s="322" t="s">
        <v>272</v>
      </c>
      <c r="E94" s="323"/>
      <c r="F94" s="323"/>
      <c r="G94" s="324"/>
    </row>
    <row r="95" spans="1:7" ht="15.75" x14ac:dyDescent="0.25">
      <c r="A95" s="24"/>
      <c r="B95" s="274" t="s">
        <v>273</v>
      </c>
      <c r="C95" s="107"/>
      <c r="D95" s="107"/>
      <c r="E95" s="107"/>
      <c r="F95" s="107"/>
      <c r="G95" s="107"/>
    </row>
    <row r="96" spans="1:7" ht="15.75" x14ac:dyDescent="0.25">
      <c r="A96" s="24"/>
      <c r="B96" s="107"/>
      <c r="C96" s="107"/>
      <c r="D96" s="107"/>
      <c r="E96" s="107"/>
      <c r="F96" s="107"/>
      <c r="G96" s="107"/>
    </row>
    <row r="97" spans="1:7" ht="15.75" x14ac:dyDescent="0.25">
      <c r="A97" s="3"/>
      <c r="B97" s="118" t="s">
        <v>137</v>
      </c>
      <c r="C97" s="107"/>
      <c r="D97" s="99"/>
      <c r="E97" s="99"/>
      <c r="F97" s="99"/>
      <c r="G97" s="99"/>
    </row>
    <row r="98" spans="1:7" ht="15.75" x14ac:dyDescent="0.25">
      <c r="A98" s="3"/>
      <c r="B98" s="102" t="s">
        <v>243</v>
      </c>
      <c r="C98" s="237">
        <v>400</v>
      </c>
      <c r="D98" s="120" t="s">
        <v>58</v>
      </c>
      <c r="E98" s="102" t="s">
        <v>138</v>
      </c>
      <c r="F98" s="121">
        <v>87.28</v>
      </c>
      <c r="G98" s="120" t="s">
        <v>77</v>
      </c>
    </row>
    <row r="99" spans="1:7" ht="15.75" hidden="1" x14ac:dyDescent="0.25">
      <c r="A99" s="3"/>
      <c r="B99" s="119" t="s">
        <v>222</v>
      </c>
      <c r="C99" s="228"/>
      <c r="D99" s="229" t="s">
        <v>58</v>
      </c>
      <c r="E99" s="108"/>
      <c r="F99" s="227"/>
      <c r="G99" s="226"/>
    </row>
    <row r="100" spans="1:7" ht="15.75" x14ac:dyDescent="0.25">
      <c r="A100" s="11"/>
      <c r="B100" s="107"/>
      <c r="C100" s="107"/>
      <c r="D100" s="107"/>
      <c r="E100" s="107"/>
      <c r="F100" s="107"/>
      <c r="G100" s="107"/>
    </row>
    <row r="101" spans="1:7" ht="15.75" x14ac:dyDescent="0.25">
      <c r="A101" s="3"/>
      <c r="B101" s="118" t="s">
        <v>139</v>
      </c>
      <c r="C101" s="107"/>
      <c r="D101" s="99"/>
      <c r="E101" s="99"/>
      <c r="F101" s="99"/>
      <c r="G101" s="99"/>
    </row>
    <row r="102" spans="1:7" s="99" customFormat="1" ht="15.75" x14ac:dyDescent="0.25">
      <c r="A102" s="107"/>
      <c r="B102" s="384" t="s">
        <v>274</v>
      </c>
      <c r="C102" s="384"/>
      <c r="D102" s="384"/>
      <c r="E102" s="384"/>
      <c r="F102" s="384"/>
      <c r="G102" s="384"/>
    </row>
    <row r="103" spans="1:7" s="99" customFormat="1" ht="45" customHeight="1" x14ac:dyDescent="0.25">
      <c r="A103" s="107"/>
      <c r="B103" s="254" t="s">
        <v>275</v>
      </c>
      <c r="C103" s="385" t="s">
        <v>276</v>
      </c>
      <c r="D103" s="386"/>
      <c r="E103" s="386"/>
      <c r="F103" s="387"/>
      <c r="G103" s="254" t="s">
        <v>277</v>
      </c>
    </row>
    <row r="104" spans="1:7" s="99" customFormat="1" ht="20.25" customHeight="1" x14ac:dyDescent="0.25">
      <c r="A104" s="107"/>
      <c r="B104" s="255" t="s">
        <v>278</v>
      </c>
      <c r="C104" s="374" t="s">
        <v>296</v>
      </c>
      <c r="D104" s="374"/>
      <c r="E104" s="374"/>
      <c r="F104" s="374"/>
      <c r="G104" s="253">
        <v>65.52</v>
      </c>
    </row>
    <row r="105" spans="1:7" s="99" customFormat="1" ht="20.25" customHeight="1" x14ac:dyDescent="0.25">
      <c r="A105" s="107"/>
      <c r="B105" s="255" t="s">
        <v>278</v>
      </c>
      <c r="C105" s="374" t="s">
        <v>298</v>
      </c>
      <c r="D105" s="374"/>
      <c r="E105" s="374"/>
      <c r="F105" s="374"/>
      <c r="G105" s="263">
        <v>72</v>
      </c>
    </row>
    <row r="106" spans="1:7" s="99" customFormat="1" ht="20.25" customHeight="1" x14ac:dyDescent="0.25">
      <c r="A106" s="107"/>
      <c r="B106" s="255" t="s">
        <v>278</v>
      </c>
      <c r="C106" s="374" t="s">
        <v>297</v>
      </c>
      <c r="D106" s="374"/>
      <c r="E106" s="374"/>
      <c r="F106" s="374"/>
      <c r="G106" s="263">
        <v>80.19</v>
      </c>
    </row>
    <row r="107" spans="1:7" s="99" customFormat="1" ht="15.75" customHeight="1" x14ac:dyDescent="0.25">
      <c r="A107" s="109"/>
      <c r="B107" s="256"/>
      <c r="C107" s="256"/>
      <c r="D107" s="257"/>
      <c r="E107" s="257"/>
      <c r="F107" s="258" t="s">
        <v>279</v>
      </c>
      <c r="G107" s="259">
        <f>SUM(G104:G106)</f>
        <v>217.70999999999998</v>
      </c>
    </row>
    <row r="108" spans="1:7" s="99" customFormat="1" ht="15.75" customHeight="1" x14ac:dyDescent="0.25">
      <c r="A108" s="109"/>
      <c r="B108" s="260" t="s">
        <v>280</v>
      </c>
      <c r="C108" s="276" t="s">
        <v>281</v>
      </c>
      <c r="D108" s="261" t="s">
        <v>282</v>
      </c>
      <c r="E108" s="297" t="s">
        <v>284</v>
      </c>
      <c r="F108" s="257" t="s">
        <v>283</v>
      </c>
      <c r="G108" s="262"/>
    </row>
    <row r="109" spans="1:7" ht="15.75" x14ac:dyDescent="0.25">
      <c r="A109" s="3"/>
      <c r="B109" s="72"/>
      <c r="C109" s="128"/>
      <c r="D109" s="72"/>
      <c r="E109" s="122"/>
      <c r="F109" s="123"/>
      <c r="G109" s="129"/>
    </row>
    <row r="110" spans="1:7" ht="16.5" customHeight="1" x14ac:dyDescent="0.25">
      <c r="A110" s="3"/>
      <c r="B110" s="106" t="s">
        <v>120</v>
      </c>
      <c r="C110" s="107"/>
      <c r="D110" s="378" t="s">
        <v>325</v>
      </c>
      <c r="E110" s="379"/>
      <c r="F110" s="379"/>
      <c r="G110" s="380"/>
    </row>
    <row r="111" spans="1:7" ht="19.5" customHeight="1" x14ac:dyDescent="0.25">
      <c r="A111" s="3"/>
      <c r="B111" s="72"/>
      <c r="C111" s="128"/>
      <c r="D111" s="72"/>
      <c r="E111" s="122"/>
      <c r="F111" s="123"/>
      <c r="G111" s="129"/>
    </row>
    <row r="112" spans="1:7" ht="19.5" customHeight="1" x14ac:dyDescent="0.25">
      <c r="A112" s="3"/>
      <c r="B112" s="72"/>
      <c r="C112" s="128"/>
      <c r="D112" s="72"/>
      <c r="E112" s="122"/>
      <c r="F112" s="123"/>
      <c r="G112" s="129"/>
    </row>
    <row r="113" spans="1:7" ht="19.5" customHeight="1" x14ac:dyDescent="0.25">
      <c r="A113" s="3"/>
      <c r="B113" s="72"/>
      <c r="C113" s="128"/>
      <c r="D113" s="72"/>
      <c r="E113" s="122"/>
      <c r="F113" s="123"/>
      <c r="G113" s="129"/>
    </row>
    <row r="114" spans="1:7" ht="19.5" customHeight="1" x14ac:dyDescent="0.25">
      <c r="A114" s="3"/>
      <c r="B114" s="72"/>
      <c r="C114" s="128"/>
      <c r="D114" s="72"/>
      <c r="E114" s="122"/>
      <c r="F114" s="123"/>
      <c r="G114" s="129"/>
    </row>
    <row r="115" spans="1:7" ht="19.5" customHeight="1" x14ac:dyDescent="0.25">
      <c r="A115" s="3"/>
      <c r="B115" s="72"/>
      <c r="C115" s="128"/>
      <c r="D115" s="72"/>
      <c r="E115" s="122"/>
      <c r="F115" s="123"/>
      <c r="G115" s="129"/>
    </row>
    <row r="116" spans="1:7" ht="15.75" x14ac:dyDescent="0.25">
      <c r="A116" s="3"/>
      <c r="B116" s="106" t="s">
        <v>78</v>
      </c>
      <c r="C116" s="107"/>
      <c r="D116" s="107"/>
      <c r="E116" s="107"/>
      <c r="F116" s="107"/>
      <c r="G116" s="107"/>
    </row>
    <row r="117" spans="1:7" ht="93.75" customHeight="1" x14ac:dyDescent="0.25">
      <c r="A117" s="3"/>
      <c r="B117" s="358" t="s">
        <v>326</v>
      </c>
      <c r="C117" s="358"/>
      <c r="D117" s="358"/>
      <c r="E117" s="358"/>
      <c r="F117" s="358"/>
      <c r="G117" s="358"/>
    </row>
    <row r="118" spans="1:7" ht="15.75" customHeight="1" x14ac:dyDescent="0.25">
      <c r="A118" s="3"/>
      <c r="B118" s="130"/>
      <c r="C118" s="131"/>
      <c r="D118" s="131"/>
      <c r="E118" s="131"/>
      <c r="F118" s="131"/>
      <c r="G118" s="131"/>
    </row>
    <row r="119" spans="1:7" ht="14.45" customHeight="1" x14ac:dyDescent="0.25">
      <c r="A119" s="3"/>
      <c r="B119" s="363" t="s">
        <v>147</v>
      </c>
      <c r="C119" s="363"/>
      <c r="D119" s="363"/>
      <c r="E119" s="363"/>
      <c r="F119" s="132"/>
      <c r="G119" s="132"/>
    </row>
    <row r="120" spans="1:7" x14ac:dyDescent="0.25">
      <c r="A120" s="3"/>
      <c r="B120" s="362" t="s">
        <v>274</v>
      </c>
      <c r="C120" s="362"/>
      <c r="D120" s="362"/>
      <c r="E120" s="362"/>
      <c r="F120" s="362"/>
      <c r="G120" s="362"/>
    </row>
    <row r="121" spans="1:7" ht="14.45" customHeight="1" x14ac:dyDescent="0.25">
      <c r="A121" s="3"/>
      <c r="B121" s="133" t="s">
        <v>80</v>
      </c>
      <c r="C121" s="360" t="s">
        <v>285</v>
      </c>
      <c r="D121" s="361"/>
      <c r="E121" s="361"/>
      <c r="F121" s="361"/>
      <c r="G121" s="361"/>
    </row>
    <row r="122" spans="1:7" ht="15" customHeight="1" x14ac:dyDescent="0.25">
      <c r="A122" s="3"/>
      <c r="B122" s="133" t="s">
        <v>330</v>
      </c>
      <c r="C122" s="360" t="s">
        <v>331</v>
      </c>
      <c r="D122" s="361"/>
      <c r="E122" s="361"/>
      <c r="F122" s="361"/>
      <c r="G122" s="361"/>
    </row>
    <row r="123" spans="1:7" ht="14.45" customHeight="1" x14ac:dyDescent="0.25">
      <c r="A123" s="3"/>
      <c r="B123" s="133" t="s">
        <v>59</v>
      </c>
      <c r="C123" s="360" t="s">
        <v>286</v>
      </c>
      <c r="D123" s="361"/>
      <c r="E123" s="361"/>
      <c r="F123" s="361"/>
      <c r="G123" s="361"/>
    </row>
    <row r="124" spans="1:7" ht="15" customHeight="1" x14ac:dyDescent="0.25">
      <c r="A124" s="3"/>
      <c r="B124" s="133" t="s">
        <v>333</v>
      </c>
      <c r="C124" s="360" t="s">
        <v>287</v>
      </c>
      <c r="D124" s="361"/>
      <c r="E124" s="361"/>
      <c r="F124" s="361"/>
      <c r="G124" s="361"/>
    </row>
    <row r="125" spans="1:7" ht="15" customHeight="1" x14ac:dyDescent="0.25">
      <c r="A125" s="3"/>
      <c r="B125" s="133" t="s">
        <v>332</v>
      </c>
      <c r="C125" s="277" t="s">
        <v>334</v>
      </c>
      <c r="D125" s="278"/>
      <c r="E125" s="278"/>
      <c r="F125" s="278"/>
      <c r="G125" s="278"/>
    </row>
    <row r="126" spans="1:7" ht="14.45" customHeight="1" x14ac:dyDescent="0.25">
      <c r="A126" s="3"/>
      <c r="B126" s="133" t="s">
        <v>61</v>
      </c>
      <c r="C126" s="360" t="s">
        <v>288</v>
      </c>
      <c r="D126" s="361"/>
      <c r="E126" s="361"/>
      <c r="F126" s="361"/>
      <c r="G126" s="361"/>
    </row>
    <row r="127" spans="1:7" ht="15" customHeight="1" x14ac:dyDescent="0.25">
      <c r="A127" s="4"/>
      <c r="B127" s="134" t="s">
        <v>62</v>
      </c>
      <c r="C127" s="360" t="s">
        <v>289</v>
      </c>
      <c r="D127" s="361"/>
      <c r="E127" s="361"/>
      <c r="F127" s="361"/>
      <c r="G127" s="361"/>
    </row>
    <row r="128" spans="1:7" ht="15.75" x14ac:dyDescent="0.25">
      <c r="A128" s="4"/>
      <c r="B128" s="134" t="s">
        <v>63</v>
      </c>
      <c r="C128" s="360" t="s">
        <v>186</v>
      </c>
      <c r="D128" s="361"/>
      <c r="E128" s="361"/>
      <c r="F128" s="361"/>
      <c r="G128" s="361"/>
    </row>
    <row r="129" spans="1:7" ht="15.75" customHeight="1" x14ac:dyDescent="0.25">
      <c r="A129" s="4"/>
      <c r="B129" s="134" t="s">
        <v>290</v>
      </c>
      <c r="C129" s="360" t="s">
        <v>291</v>
      </c>
      <c r="D129" s="361"/>
      <c r="E129" s="361"/>
      <c r="F129" s="361"/>
      <c r="G129" s="361"/>
    </row>
    <row r="130" spans="1:7" ht="15.75" x14ac:dyDescent="0.25">
      <c r="A130" s="4"/>
      <c r="B130" s="134"/>
      <c r="C130" s="135"/>
      <c r="D130" s="135"/>
      <c r="E130" s="135"/>
      <c r="F130" s="135"/>
      <c r="G130" s="135"/>
    </row>
    <row r="131" spans="1:7" ht="15" hidden="1" customHeight="1" x14ac:dyDescent="0.25">
      <c r="A131" s="3"/>
      <c r="B131" s="396" t="s">
        <v>247</v>
      </c>
      <c r="C131" s="396"/>
      <c r="D131" s="396"/>
      <c r="E131" s="396"/>
      <c r="F131" s="396"/>
      <c r="G131" s="396"/>
    </row>
    <row r="132" spans="1:7" ht="15" hidden="1" customHeight="1" x14ac:dyDescent="0.25">
      <c r="A132" s="3"/>
      <c r="B132" s="243" t="s">
        <v>80</v>
      </c>
      <c r="C132" s="364" t="s">
        <v>248</v>
      </c>
      <c r="D132" s="364"/>
      <c r="E132" s="364"/>
      <c r="F132" s="364"/>
      <c r="G132" s="364"/>
    </row>
    <row r="133" spans="1:7" ht="15" hidden="1" customHeight="1" x14ac:dyDescent="0.25">
      <c r="A133" s="3"/>
      <c r="B133" s="243" t="s">
        <v>79</v>
      </c>
      <c r="C133" s="364" t="s">
        <v>249</v>
      </c>
      <c r="D133" s="364"/>
      <c r="E133" s="364"/>
      <c r="F133" s="364"/>
      <c r="G133" s="364"/>
    </row>
    <row r="134" spans="1:7" ht="14.25" hidden="1" customHeight="1" x14ac:dyDescent="0.25">
      <c r="A134" s="3"/>
      <c r="B134" s="243" t="s">
        <v>59</v>
      </c>
      <c r="C134" s="364" t="s">
        <v>250</v>
      </c>
      <c r="D134" s="364"/>
      <c r="E134" s="364"/>
      <c r="F134" s="364"/>
      <c r="G134" s="364"/>
    </row>
    <row r="135" spans="1:7" ht="30.75" hidden="1" customHeight="1" x14ac:dyDescent="0.25">
      <c r="A135" s="3"/>
      <c r="B135" s="243" t="s">
        <v>60</v>
      </c>
      <c r="C135" s="364" t="s">
        <v>251</v>
      </c>
      <c r="D135" s="364"/>
      <c r="E135" s="364"/>
      <c r="F135" s="364"/>
      <c r="G135" s="364"/>
    </row>
    <row r="136" spans="1:7" ht="15" hidden="1" customHeight="1" x14ac:dyDescent="0.25">
      <c r="A136" s="3"/>
      <c r="B136" s="243" t="s">
        <v>61</v>
      </c>
      <c r="C136" s="395" t="s">
        <v>252</v>
      </c>
      <c r="D136" s="395"/>
      <c r="E136" s="395"/>
      <c r="F136" s="395"/>
      <c r="G136" s="395"/>
    </row>
    <row r="137" spans="1:7" ht="15" hidden="1" customHeight="1" x14ac:dyDescent="0.25">
      <c r="A137" s="3"/>
      <c r="B137" s="244" t="s">
        <v>62</v>
      </c>
      <c r="C137" s="351" t="s">
        <v>253</v>
      </c>
      <c r="D137" s="351"/>
      <c r="E137" s="351"/>
      <c r="F137" s="351"/>
      <c r="G137" s="351"/>
    </row>
    <row r="138" spans="1:7" ht="23.25" hidden="1" customHeight="1" x14ac:dyDescent="0.25">
      <c r="A138" s="3"/>
      <c r="B138" s="245" t="s">
        <v>63</v>
      </c>
      <c r="C138" s="394" t="s">
        <v>254</v>
      </c>
      <c r="D138" s="394"/>
      <c r="E138" s="394"/>
      <c r="F138" s="394"/>
      <c r="G138" s="394"/>
    </row>
    <row r="139" spans="1:7" ht="18" hidden="1" customHeight="1" x14ac:dyDescent="0.25">
      <c r="A139" s="3"/>
      <c r="B139" s="245" t="s">
        <v>108</v>
      </c>
      <c r="C139" s="394" t="s">
        <v>255</v>
      </c>
      <c r="D139" s="394"/>
      <c r="E139" s="394"/>
      <c r="F139" s="394"/>
      <c r="G139" s="394"/>
    </row>
    <row r="140" spans="1:7" ht="15.75" x14ac:dyDescent="0.25">
      <c r="A140" s="3"/>
      <c r="B140" s="106" t="s">
        <v>148</v>
      </c>
      <c r="C140" s="107"/>
      <c r="D140" s="107"/>
      <c r="E140" s="107"/>
      <c r="F140" s="107"/>
      <c r="G140" s="107"/>
    </row>
    <row r="141" spans="1:7" x14ac:dyDescent="0.25">
      <c r="A141" s="8"/>
      <c r="B141" s="377" t="s">
        <v>109</v>
      </c>
      <c r="C141" s="377"/>
      <c r="D141" s="377"/>
      <c r="E141" s="377"/>
      <c r="F141" s="377"/>
      <c r="G141" s="377"/>
    </row>
    <row r="142" spans="1:7" ht="12" customHeight="1" x14ac:dyDescent="0.25">
      <c r="A142" s="8"/>
      <c r="B142" s="136"/>
      <c r="C142" s="136"/>
      <c r="D142" s="136"/>
      <c r="E142" s="136"/>
      <c r="F142" s="136"/>
      <c r="G142" s="136"/>
    </row>
    <row r="143" spans="1:7" ht="15.75" x14ac:dyDescent="0.25">
      <c r="A143" s="8"/>
      <c r="B143" s="106" t="s">
        <v>149</v>
      </c>
      <c r="C143" s="107"/>
      <c r="D143" s="107"/>
      <c r="E143" s="107"/>
      <c r="F143" s="107"/>
      <c r="G143" s="107"/>
    </row>
    <row r="144" spans="1:7" x14ac:dyDescent="0.25">
      <c r="A144" s="8"/>
      <c r="B144" s="279" t="s">
        <v>263</v>
      </c>
      <c r="C144" s="82"/>
      <c r="D144" s="82"/>
      <c r="E144" s="82" t="s">
        <v>145</v>
      </c>
      <c r="F144" s="280">
        <v>0</v>
      </c>
      <c r="G144" s="82"/>
    </row>
    <row r="145" spans="1:7" ht="11.25" customHeight="1" x14ac:dyDescent="0.25">
      <c r="A145" s="8"/>
      <c r="B145" s="82"/>
      <c r="C145" s="82"/>
      <c r="D145" s="82"/>
      <c r="E145" s="82"/>
      <c r="F145" s="82"/>
      <c r="G145" s="82"/>
    </row>
    <row r="146" spans="1:7" ht="15.75" x14ac:dyDescent="0.25">
      <c r="A146" s="26" t="s">
        <v>153</v>
      </c>
      <c r="B146" s="107"/>
      <c r="C146" s="107"/>
      <c r="D146" s="107"/>
      <c r="E146" s="107"/>
      <c r="F146" s="107"/>
      <c r="G146" s="107"/>
    </row>
    <row r="147" spans="1:7" ht="15.75" x14ac:dyDescent="0.25">
      <c r="A147" s="3"/>
      <c r="B147" s="137" t="s">
        <v>187</v>
      </c>
      <c r="C147" s="107"/>
      <c r="D147" s="107"/>
      <c r="E147" s="107"/>
      <c r="F147" s="107"/>
      <c r="G147" s="107"/>
    </row>
    <row r="148" spans="1:7" x14ac:dyDescent="0.25">
      <c r="A148" s="31"/>
      <c r="B148" s="388" t="s">
        <v>256</v>
      </c>
      <c r="C148" s="389"/>
      <c r="D148" s="389"/>
      <c r="E148" s="389"/>
      <c r="F148" s="389"/>
      <c r="G148" s="390"/>
    </row>
    <row r="149" spans="1:7" ht="12.75" customHeight="1" x14ac:dyDescent="0.25">
      <c r="A149" s="14"/>
      <c r="B149" s="107"/>
      <c r="C149" s="107"/>
      <c r="D149" s="107"/>
      <c r="E149" s="107"/>
      <c r="F149" s="107"/>
      <c r="G149" s="107"/>
    </row>
    <row r="150" spans="1:7" ht="15.75" x14ac:dyDescent="0.25">
      <c r="A150" s="26" t="s">
        <v>154</v>
      </c>
      <c r="B150" s="107"/>
      <c r="C150" s="107"/>
      <c r="D150" s="107"/>
      <c r="E150" s="107"/>
      <c r="F150" s="107"/>
      <c r="G150" s="107"/>
    </row>
    <row r="151" spans="1:7" ht="15" customHeight="1" x14ac:dyDescent="0.25">
      <c r="A151" s="3"/>
      <c r="B151" s="321" t="s">
        <v>110</v>
      </c>
      <c r="C151" s="321"/>
      <c r="D151" s="321"/>
      <c r="E151" s="321"/>
      <c r="F151" s="321"/>
      <c r="G151" s="321"/>
    </row>
    <row r="152" spans="1:7" x14ac:dyDescent="0.25">
      <c r="A152" s="28"/>
      <c r="B152" s="321" t="s">
        <v>151</v>
      </c>
      <c r="C152" s="321"/>
      <c r="D152" s="321"/>
      <c r="E152" s="321"/>
      <c r="F152" s="321"/>
      <c r="G152" s="321"/>
    </row>
    <row r="153" spans="1:7" ht="12" customHeight="1" x14ac:dyDescent="0.25">
      <c r="A153" s="28"/>
      <c r="B153" s="107"/>
      <c r="C153" s="107"/>
      <c r="D153" s="107"/>
      <c r="E153" s="107"/>
      <c r="F153" s="107"/>
      <c r="G153" s="107"/>
    </row>
    <row r="154" spans="1:7" ht="15.75" x14ac:dyDescent="0.25">
      <c r="A154" s="26" t="s">
        <v>155</v>
      </c>
      <c r="B154" s="107"/>
      <c r="C154" s="107"/>
      <c r="D154" s="99"/>
      <c r="E154" s="391" t="str">
        <f>F67</f>
        <v>San Jeronimo-Cusco,08 de Abril 2019</v>
      </c>
      <c r="F154" s="392"/>
      <c r="G154" s="393"/>
    </row>
    <row r="155" spans="1:7" ht="13.5" customHeight="1" x14ac:dyDescent="0.25">
      <c r="A155" s="3"/>
      <c r="B155" s="99"/>
      <c r="C155" s="107"/>
      <c r="D155" s="107"/>
      <c r="E155" s="107"/>
      <c r="F155" s="107"/>
      <c r="G155" s="107"/>
    </row>
    <row r="156" spans="1:7" ht="15.75" x14ac:dyDescent="0.25">
      <c r="A156" s="26" t="s">
        <v>156</v>
      </c>
      <c r="B156" s="107"/>
      <c r="C156" s="107"/>
      <c r="D156" s="99"/>
      <c r="E156" s="381" t="s">
        <v>152</v>
      </c>
      <c r="F156" s="382"/>
      <c r="G156" s="383"/>
    </row>
    <row r="157" spans="1:7" ht="13.5" customHeight="1" x14ac:dyDescent="0.25">
      <c r="A157" s="3"/>
      <c r="B157" s="99"/>
      <c r="C157" s="99"/>
      <c r="D157" s="107"/>
      <c r="E157" s="107"/>
      <c r="F157" s="107"/>
      <c r="G157" s="107"/>
    </row>
    <row r="158" spans="1:7" ht="15.75" x14ac:dyDescent="0.25">
      <c r="A158" s="26" t="s">
        <v>73</v>
      </c>
      <c r="B158" s="107"/>
      <c r="C158" s="107"/>
      <c r="D158" s="107"/>
      <c r="E158" s="107"/>
      <c r="F158" s="107"/>
      <c r="G158" s="107"/>
    </row>
    <row r="159" spans="1:7" ht="13.5" customHeight="1" x14ac:dyDescent="0.25">
      <c r="A159" s="29"/>
      <c r="B159" s="107"/>
      <c r="C159" s="107"/>
      <c r="D159" s="107"/>
      <c r="E159" s="107"/>
      <c r="F159" s="107"/>
      <c r="G159" s="107"/>
    </row>
    <row r="160" spans="1:7" ht="15.75" x14ac:dyDescent="0.25">
      <c r="A160" s="26" t="s">
        <v>157</v>
      </c>
      <c r="B160" s="107"/>
      <c r="C160" s="107"/>
      <c r="D160" s="298" t="str">
        <f>F67</f>
        <v>San Jeronimo-Cusco,08 de Abril 2019</v>
      </c>
      <c r="E160" s="299"/>
      <c r="F160" s="101"/>
      <c r="G160" s="138"/>
    </row>
    <row r="161" spans="1:7" ht="12.75" customHeight="1" x14ac:dyDescent="0.25">
      <c r="A161" s="6"/>
      <c r="B161" s="99"/>
      <c r="C161" s="107"/>
      <c r="D161" s="107"/>
      <c r="E161" s="107"/>
      <c r="F161" s="107"/>
      <c r="G161" s="107"/>
    </row>
    <row r="162" spans="1:7" ht="15.75" x14ac:dyDescent="0.25">
      <c r="A162" s="26" t="s">
        <v>335</v>
      </c>
      <c r="B162" s="107"/>
      <c r="C162" s="107"/>
      <c r="D162" s="300" t="s">
        <v>293</v>
      </c>
      <c r="E162" s="203"/>
      <c r="F162" s="101"/>
      <c r="G162" s="138"/>
    </row>
    <row r="163" spans="1:7" ht="18.75" customHeight="1" x14ac:dyDescent="0.25">
      <c r="A163" s="29"/>
      <c r="B163" s="139"/>
      <c r="C163" s="107"/>
      <c r="D163" s="139" t="s">
        <v>294</v>
      </c>
      <c r="E163" s="139"/>
      <c r="F163" s="107"/>
      <c r="G163" s="107"/>
    </row>
    <row r="164" spans="1:7" ht="15.75" x14ac:dyDescent="0.25">
      <c r="A164" s="26" t="s">
        <v>158</v>
      </c>
      <c r="B164" s="107"/>
      <c r="C164" s="107"/>
      <c r="D164" s="107"/>
      <c r="E164" s="107"/>
      <c r="F164" s="107"/>
      <c r="G164" s="107"/>
    </row>
    <row r="165" spans="1:7" ht="15.75" x14ac:dyDescent="0.25">
      <c r="A165" s="3"/>
      <c r="B165" s="140" t="s">
        <v>43</v>
      </c>
      <c r="C165" s="82"/>
      <c r="D165" s="108"/>
      <c r="E165" s="82" t="s">
        <v>295</v>
      </c>
      <c r="F165" s="107"/>
      <c r="G165" s="107"/>
    </row>
    <row r="166" spans="1:7" ht="15.75" x14ac:dyDescent="0.25">
      <c r="A166" s="3"/>
      <c r="B166" s="246" t="s">
        <v>182</v>
      </c>
      <c r="C166" s="102">
        <v>11159030</v>
      </c>
      <c r="D166" s="115" t="s">
        <v>15</v>
      </c>
      <c r="E166" s="102" t="s">
        <v>183</v>
      </c>
      <c r="F166" s="115" t="s">
        <v>46</v>
      </c>
      <c r="G166" s="102" t="s">
        <v>183</v>
      </c>
    </row>
    <row r="167" spans="1:7" ht="15" customHeight="1" x14ac:dyDescent="0.25">
      <c r="A167" s="29"/>
      <c r="B167" s="107"/>
      <c r="D167" s="107"/>
      <c r="E167" s="107"/>
      <c r="F167" s="107"/>
      <c r="G167" s="107"/>
    </row>
    <row r="168" spans="1:7" ht="15.75" x14ac:dyDescent="0.25">
      <c r="A168" s="26" t="s">
        <v>159</v>
      </c>
      <c r="B168" s="141"/>
      <c r="C168" s="107"/>
      <c r="D168" s="107"/>
      <c r="E168" s="107"/>
      <c r="F168" s="107"/>
      <c r="G168" s="107"/>
    </row>
    <row r="169" spans="1:7" ht="15.75" x14ac:dyDescent="0.25">
      <c r="A169" s="3"/>
      <c r="B169" s="115" t="s">
        <v>45</v>
      </c>
      <c r="C169" s="359" t="s">
        <v>16</v>
      </c>
      <c r="D169" s="359"/>
      <c r="E169" s="142" t="s">
        <v>44</v>
      </c>
      <c r="F169" s="359" t="s">
        <v>16</v>
      </c>
      <c r="G169" s="359"/>
    </row>
    <row r="170" spans="1:7" ht="15.75" hidden="1" x14ac:dyDescent="0.25">
      <c r="A170" s="30"/>
      <c r="B170" s="107"/>
      <c r="C170" s="107"/>
      <c r="D170" s="107"/>
      <c r="E170" s="107"/>
      <c r="F170" s="107"/>
      <c r="G170" s="107"/>
    </row>
    <row r="171" spans="1:7" ht="15.75" hidden="1" x14ac:dyDescent="0.25">
      <c r="A171" s="30"/>
      <c r="B171" s="107"/>
      <c r="C171" s="107"/>
      <c r="D171" s="107"/>
      <c r="E171" s="107"/>
      <c r="F171" s="107"/>
      <c r="G171" s="107"/>
    </row>
    <row r="172" spans="1:7" ht="12" customHeight="1" x14ac:dyDescent="0.25">
      <c r="A172" s="30"/>
      <c r="B172" s="107"/>
      <c r="C172" s="107"/>
      <c r="D172" s="107"/>
      <c r="E172" s="107"/>
      <c r="F172" s="107"/>
      <c r="G172" s="107"/>
    </row>
    <row r="173" spans="1:7" ht="15.75" x14ac:dyDescent="0.25">
      <c r="A173" s="14" t="s">
        <v>111</v>
      </c>
      <c r="B173" s="107"/>
      <c r="C173" s="107"/>
      <c r="D173" s="107"/>
      <c r="E173" s="107"/>
      <c r="F173" s="107"/>
      <c r="G173" s="107"/>
    </row>
    <row r="174" spans="1:7" ht="13.5" customHeight="1" x14ac:dyDescent="0.25">
      <c r="A174" s="14"/>
      <c r="B174" s="107"/>
      <c r="C174" s="107"/>
      <c r="D174" s="107"/>
      <c r="E174" s="107"/>
      <c r="F174" s="107"/>
      <c r="G174" s="107"/>
    </row>
    <row r="175" spans="1:7" ht="15.75" x14ac:dyDescent="0.25">
      <c r="A175" s="14" t="s">
        <v>160</v>
      </c>
      <c r="B175" s="107"/>
      <c r="C175" s="107"/>
      <c r="D175" s="107"/>
      <c r="E175" s="107"/>
      <c r="F175" s="107"/>
      <c r="G175" s="107"/>
    </row>
    <row r="176" spans="1:7" ht="31.15" customHeight="1" x14ac:dyDescent="0.25">
      <c r="A176" s="3"/>
      <c r="B176" s="321" t="s">
        <v>17</v>
      </c>
      <c r="C176" s="321"/>
      <c r="D176" s="321"/>
      <c r="E176" s="321"/>
      <c r="F176" s="321"/>
      <c r="G176" s="321"/>
    </row>
    <row r="177" spans="1:7" ht="12.75" customHeight="1" x14ac:dyDescent="0.25">
      <c r="A177" s="3"/>
      <c r="B177" s="250"/>
      <c r="C177" s="250"/>
      <c r="D177" s="250"/>
      <c r="E177" s="250"/>
      <c r="F177" s="250"/>
      <c r="G177" s="250"/>
    </row>
    <row r="178" spans="1:7" ht="15.75" x14ac:dyDescent="0.25">
      <c r="A178" s="26" t="s">
        <v>161</v>
      </c>
      <c r="B178" s="107"/>
      <c r="C178" s="107"/>
      <c r="D178" s="107"/>
      <c r="E178" s="107"/>
      <c r="F178" s="107"/>
      <c r="G178" s="107"/>
    </row>
    <row r="179" spans="1:7" ht="28.9" customHeight="1" x14ac:dyDescent="0.25">
      <c r="A179" s="3"/>
      <c r="B179" s="321" t="s">
        <v>336</v>
      </c>
      <c r="C179" s="321"/>
      <c r="D179" s="321"/>
      <c r="E179" s="321"/>
      <c r="F179" s="321"/>
      <c r="G179" s="321"/>
    </row>
    <row r="180" spans="1:7" ht="14.25" customHeight="1" x14ac:dyDescent="0.25">
      <c r="A180" s="31"/>
      <c r="B180" s="107"/>
      <c r="C180" s="107"/>
      <c r="D180" s="107"/>
      <c r="E180" s="107"/>
      <c r="F180" s="107"/>
      <c r="G180" s="107"/>
    </row>
    <row r="181" spans="1:7" ht="15.75" x14ac:dyDescent="0.25">
      <c r="A181" s="26" t="s">
        <v>162</v>
      </c>
      <c r="B181" s="107"/>
      <c r="C181" s="107"/>
      <c r="D181" s="107"/>
      <c r="E181" s="107"/>
      <c r="F181" s="107"/>
      <c r="G181" s="107"/>
    </row>
    <row r="182" spans="1:7" ht="30.6" customHeight="1" x14ac:dyDescent="0.25">
      <c r="A182" s="3"/>
      <c r="B182" s="321" t="s">
        <v>18</v>
      </c>
      <c r="C182" s="321"/>
      <c r="D182" s="321"/>
      <c r="E182" s="321"/>
      <c r="F182" s="321"/>
      <c r="G182" s="321"/>
    </row>
    <row r="183" spans="1:7" ht="15.75" x14ac:dyDescent="0.25">
      <c r="A183" s="3"/>
      <c r="B183" s="143" t="s">
        <v>64</v>
      </c>
      <c r="C183" s="143" t="s">
        <v>105</v>
      </c>
      <c r="D183" s="143" t="s">
        <v>98</v>
      </c>
      <c r="E183" s="143" t="s">
        <v>19</v>
      </c>
      <c r="F183" s="143" t="s">
        <v>65</v>
      </c>
      <c r="G183" s="143" t="s">
        <v>20</v>
      </c>
    </row>
    <row r="184" spans="1:7" ht="53.25" customHeight="1" x14ac:dyDescent="0.25">
      <c r="A184" s="3"/>
      <c r="B184" s="265" t="s">
        <v>310</v>
      </c>
      <c r="C184" s="266" t="s">
        <v>307</v>
      </c>
      <c r="D184" s="267" t="s">
        <v>308</v>
      </c>
      <c r="E184" s="144" t="s">
        <v>309</v>
      </c>
      <c r="F184" s="253">
        <v>500</v>
      </c>
      <c r="G184" s="268">
        <v>43561</v>
      </c>
    </row>
    <row r="185" spans="1:7" ht="66" customHeight="1" x14ac:dyDescent="0.25">
      <c r="A185" s="3"/>
      <c r="B185" s="265" t="s">
        <v>311</v>
      </c>
      <c r="C185" s="266" t="s">
        <v>312</v>
      </c>
      <c r="D185" s="267" t="s">
        <v>313</v>
      </c>
      <c r="E185" s="144" t="s">
        <v>314</v>
      </c>
      <c r="F185" s="253">
        <v>1083.33</v>
      </c>
      <c r="G185" s="268">
        <v>43561</v>
      </c>
    </row>
    <row r="186" spans="1:7" ht="78" customHeight="1" x14ac:dyDescent="0.25">
      <c r="A186" s="3"/>
      <c r="B186" s="265" t="s">
        <v>315</v>
      </c>
      <c r="C186" s="266" t="s">
        <v>316</v>
      </c>
      <c r="D186" s="267">
        <v>920568360</v>
      </c>
      <c r="E186" s="144" t="s">
        <v>317</v>
      </c>
      <c r="F186" s="253">
        <v>1000</v>
      </c>
      <c r="G186" s="268">
        <v>43471</v>
      </c>
    </row>
    <row r="187" spans="1:7" ht="60" customHeight="1" x14ac:dyDescent="0.25">
      <c r="A187" s="3"/>
      <c r="B187" s="265" t="s">
        <v>318</v>
      </c>
      <c r="C187" s="266" t="s">
        <v>319</v>
      </c>
      <c r="D187" s="267">
        <v>953759797</v>
      </c>
      <c r="E187" s="269" t="s">
        <v>320</v>
      </c>
      <c r="F187" s="253">
        <v>650</v>
      </c>
      <c r="G187" s="268">
        <v>43473</v>
      </c>
    </row>
    <row r="188" spans="1:7" ht="45.75" customHeight="1" x14ac:dyDescent="0.25">
      <c r="A188" s="3"/>
      <c r="B188" s="265" t="s">
        <v>322</v>
      </c>
      <c r="C188" s="144" t="s">
        <v>321</v>
      </c>
      <c r="D188" s="267">
        <v>984000630</v>
      </c>
      <c r="E188" s="269" t="s">
        <v>320</v>
      </c>
      <c r="F188" s="270">
        <v>900</v>
      </c>
      <c r="G188" s="268">
        <v>43472</v>
      </c>
    </row>
    <row r="189" spans="1:7" ht="15.75" x14ac:dyDescent="0.25">
      <c r="A189" s="3"/>
      <c r="B189" s="219"/>
      <c r="C189" s="107"/>
      <c r="D189" s="107"/>
      <c r="E189" s="144" t="s">
        <v>181</v>
      </c>
      <c r="F189" s="282">
        <f>AVERAGE(F184:F188)</f>
        <v>826.66599999999994</v>
      </c>
      <c r="G189" s="107"/>
    </row>
    <row r="190" spans="1:7" ht="6.75" customHeight="1" x14ac:dyDescent="0.25">
      <c r="A190" s="3"/>
      <c r="B190" s="126"/>
      <c r="C190" s="126"/>
      <c r="D190" s="145"/>
      <c r="E190" s="146"/>
      <c r="F190" s="122"/>
      <c r="G190" s="147"/>
    </row>
    <row r="191" spans="1:7" ht="15.75" x14ac:dyDescent="0.25">
      <c r="A191" s="3"/>
      <c r="B191" s="110" t="s">
        <v>66</v>
      </c>
      <c r="C191" s="107"/>
      <c r="D191" s="107"/>
      <c r="E191" s="148" t="s">
        <v>68</v>
      </c>
      <c r="F191" s="283">
        <f>F192*C339</f>
        <v>1654.5</v>
      </c>
      <c r="G191" s="107"/>
    </row>
    <row r="192" spans="1:7" ht="15.75" x14ac:dyDescent="0.25">
      <c r="A192" s="3"/>
      <c r="B192" s="110" t="s">
        <v>99</v>
      </c>
      <c r="C192" s="107"/>
      <c r="D192" s="107"/>
      <c r="E192" s="149" t="s">
        <v>67</v>
      </c>
      <c r="F192" s="150">
        <v>500</v>
      </c>
      <c r="G192" s="107" t="s">
        <v>6</v>
      </c>
    </row>
    <row r="193" spans="1:7" ht="36" customHeight="1" x14ac:dyDescent="0.25">
      <c r="A193" s="3"/>
      <c r="B193" s="354" t="s">
        <v>191</v>
      </c>
      <c r="C193" s="354"/>
      <c r="D193" s="354"/>
      <c r="E193" s="354"/>
      <c r="F193" s="354"/>
      <c r="G193" s="354"/>
    </row>
    <row r="194" spans="1:7" ht="20.25" customHeight="1" x14ac:dyDescent="0.25">
      <c r="A194" s="3"/>
      <c r="B194" s="239"/>
      <c r="C194" s="239"/>
      <c r="D194" s="239"/>
      <c r="E194" s="239"/>
      <c r="F194" s="239"/>
      <c r="G194" s="239"/>
    </row>
    <row r="195" spans="1:7" ht="15.75" x14ac:dyDescent="0.25">
      <c r="A195" s="31"/>
      <c r="B195" s="107"/>
      <c r="C195" s="107"/>
      <c r="D195" s="107"/>
      <c r="E195" s="107"/>
      <c r="F195" s="107"/>
      <c r="G195" s="107"/>
    </row>
    <row r="196" spans="1:7" ht="15.75" x14ac:dyDescent="0.25">
      <c r="A196" s="31"/>
      <c r="B196" s="107"/>
      <c r="C196" s="107"/>
      <c r="D196" s="107"/>
      <c r="E196" s="107"/>
      <c r="F196" s="107"/>
      <c r="G196" s="107"/>
    </row>
    <row r="197" spans="1:7" ht="15.75" x14ac:dyDescent="0.25">
      <c r="A197" s="31"/>
      <c r="B197" s="107"/>
      <c r="C197" s="107"/>
      <c r="D197" s="107"/>
      <c r="E197" s="107"/>
      <c r="F197" s="107"/>
      <c r="G197" s="107"/>
    </row>
    <row r="198" spans="1:7" ht="15.75" x14ac:dyDescent="0.25">
      <c r="A198" s="31"/>
      <c r="B198" s="107"/>
      <c r="C198" s="107"/>
      <c r="D198" s="107"/>
      <c r="E198" s="107"/>
      <c r="F198" s="107"/>
      <c r="G198" s="107"/>
    </row>
    <row r="199" spans="1:7" ht="15.75" x14ac:dyDescent="0.25">
      <c r="A199" s="31"/>
      <c r="B199" s="107"/>
      <c r="C199" s="107"/>
      <c r="D199" s="107"/>
      <c r="E199" s="107"/>
      <c r="F199" s="107"/>
      <c r="G199" s="107"/>
    </row>
    <row r="200" spans="1:7" ht="15.75" x14ac:dyDescent="0.25">
      <c r="A200" s="31"/>
      <c r="B200" s="107"/>
      <c r="C200" s="107"/>
      <c r="D200" s="107"/>
      <c r="E200" s="107"/>
      <c r="F200" s="107"/>
      <c r="G200" s="107"/>
    </row>
    <row r="201" spans="1:7" ht="15.75" x14ac:dyDescent="0.25">
      <c r="A201" s="31"/>
      <c r="B201" s="107"/>
      <c r="C201" s="107"/>
      <c r="D201" s="107"/>
      <c r="E201" s="107"/>
      <c r="F201" s="107"/>
      <c r="G201" s="107"/>
    </row>
    <row r="202" spans="1:7" ht="15.75" x14ac:dyDescent="0.25">
      <c r="A202" s="31"/>
      <c r="B202" s="107"/>
      <c r="C202" s="107"/>
      <c r="D202" s="107"/>
      <c r="E202" s="107"/>
      <c r="F202" s="107"/>
      <c r="G202" s="107"/>
    </row>
    <row r="203" spans="1:7" ht="15.75" x14ac:dyDescent="0.25">
      <c r="A203" s="31"/>
      <c r="B203" s="107"/>
      <c r="C203" s="107"/>
      <c r="D203" s="107"/>
      <c r="E203" s="107"/>
      <c r="F203" s="107"/>
      <c r="G203" s="107"/>
    </row>
    <row r="204" spans="1:7" ht="15.75" x14ac:dyDescent="0.25">
      <c r="A204" s="31"/>
      <c r="B204" s="107"/>
      <c r="C204" s="107"/>
      <c r="D204" s="107"/>
      <c r="E204" s="107"/>
      <c r="F204" s="107"/>
      <c r="G204" s="107"/>
    </row>
    <row r="205" spans="1:7" ht="15.75" x14ac:dyDescent="0.25">
      <c r="A205" s="31"/>
      <c r="B205" s="107"/>
      <c r="C205" s="107"/>
      <c r="D205" s="107"/>
      <c r="E205" s="107"/>
      <c r="F205" s="107"/>
      <c r="G205" s="107"/>
    </row>
    <row r="206" spans="1:7" ht="15.75" x14ac:dyDescent="0.25">
      <c r="A206" s="31"/>
      <c r="B206" s="107"/>
      <c r="C206" s="107"/>
      <c r="D206" s="107"/>
      <c r="E206" s="107"/>
      <c r="F206" s="107"/>
      <c r="G206" s="107"/>
    </row>
    <row r="207" spans="1:7" ht="15.75" x14ac:dyDescent="0.25">
      <c r="A207" s="31"/>
      <c r="B207" s="107"/>
      <c r="C207" s="107"/>
      <c r="D207" s="107"/>
      <c r="E207" s="107"/>
      <c r="F207" s="107"/>
      <c r="G207" s="107"/>
    </row>
    <row r="208" spans="1:7" ht="15.75" x14ac:dyDescent="0.25">
      <c r="A208" s="31"/>
      <c r="B208" s="107"/>
      <c r="C208" s="107"/>
      <c r="D208" s="107"/>
      <c r="E208" s="107"/>
      <c r="F208" s="107"/>
      <c r="G208" s="107"/>
    </row>
    <row r="209" spans="1:7" ht="15.75" x14ac:dyDescent="0.25">
      <c r="A209" s="31"/>
      <c r="B209" s="107"/>
      <c r="C209" s="107"/>
      <c r="D209" s="107"/>
      <c r="E209" s="107"/>
      <c r="F209" s="107"/>
      <c r="G209" s="107"/>
    </row>
    <row r="210" spans="1:7" ht="15.75" x14ac:dyDescent="0.25">
      <c r="A210" s="31"/>
      <c r="B210" s="107"/>
      <c r="C210" s="107"/>
      <c r="D210" s="107"/>
      <c r="E210" s="107"/>
      <c r="F210" s="107"/>
      <c r="G210" s="107"/>
    </row>
    <row r="211" spans="1:7" ht="15.75" x14ac:dyDescent="0.25">
      <c r="A211" s="31"/>
      <c r="B211" s="107"/>
      <c r="C211" s="107"/>
      <c r="D211" s="107"/>
      <c r="E211" s="107"/>
      <c r="F211" s="107"/>
      <c r="G211" s="107"/>
    </row>
    <row r="212" spans="1:7" ht="15.75" x14ac:dyDescent="0.25">
      <c r="A212" s="31"/>
      <c r="B212" s="107"/>
      <c r="C212" s="107"/>
      <c r="D212" s="107"/>
      <c r="E212" s="107"/>
      <c r="F212" s="107"/>
      <c r="G212" s="107"/>
    </row>
    <row r="213" spans="1:7" ht="15.75" x14ac:dyDescent="0.25">
      <c r="A213" s="31"/>
      <c r="B213" s="107"/>
      <c r="C213" s="107"/>
      <c r="D213" s="107"/>
      <c r="E213" s="107"/>
      <c r="F213" s="107"/>
      <c r="G213" s="107"/>
    </row>
    <row r="214" spans="1:7" ht="15.75" x14ac:dyDescent="0.25">
      <c r="A214" s="31"/>
      <c r="B214" s="107"/>
      <c r="C214" s="107"/>
      <c r="D214" s="107"/>
      <c r="E214" s="107"/>
      <c r="F214" s="107"/>
      <c r="G214" s="107"/>
    </row>
    <row r="215" spans="1:7" ht="15.75" x14ac:dyDescent="0.25">
      <c r="A215" s="31"/>
      <c r="B215" s="107"/>
      <c r="C215" s="107"/>
      <c r="D215" s="107"/>
      <c r="E215" s="107"/>
      <c r="F215" s="107"/>
      <c r="G215" s="107"/>
    </row>
    <row r="216" spans="1:7" ht="15.75" x14ac:dyDescent="0.25">
      <c r="A216" s="31"/>
      <c r="B216" s="107"/>
      <c r="C216" s="107"/>
      <c r="D216" s="107"/>
      <c r="E216" s="107"/>
      <c r="F216" s="107"/>
      <c r="G216" s="107"/>
    </row>
    <row r="217" spans="1:7" ht="15.75" x14ac:dyDescent="0.25">
      <c r="A217" s="31"/>
      <c r="B217" s="107"/>
      <c r="C217" s="107"/>
      <c r="D217" s="107"/>
      <c r="E217" s="107"/>
      <c r="F217" s="107"/>
      <c r="G217" s="107"/>
    </row>
    <row r="218" spans="1:7" ht="15.75" x14ac:dyDescent="0.25">
      <c r="A218" s="31"/>
      <c r="B218" s="107"/>
      <c r="C218" s="107"/>
      <c r="D218" s="107"/>
      <c r="E218" s="107"/>
      <c r="F218" s="107"/>
      <c r="G218" s="107"/>
    </row>
    <row r="219" spans="1:7" ht="15.75" x14ac:dyDescent="0.25">
      <c r="A219" s="31"/>
      <c r="B219" s="107"/>
      <c r="C219" s="107"/>
      <c r="D219" s="107"/>
      <c r="E219" s="107"/>
      <c r="F219" s="107"/>
      <c r="G219" s="107"/>
    </row>
    <row r="220" spans="1:7" ht="15.75" x14ac:dyDescent="0.25">
      <c r="A220" s="31"/>
      <c r="B220" s="107"/>
      <c r="C220" s="107"/>
      <c r="D220" s="107"/>
      <c r="E220" s="107"/>
      <c r="F220" s="107"/>
      <c r="G220" s="107"/>
    </row>
    <row r="221" spans="1:7" ht="15.75" x14ac:dyDescent="0.25">
      <c r="A221" s="31"/>
      <c r="B221" s="107"/>
      <c r="C221" s="353" t="s">
        <v>224</v>
      </c>
      <c r="D221" s="353"/>
      <c r="E221" s="353"/>
      <c r="F221" s="107"/>
      <c r="G221" s="107"/>
    </row>
    <row r="222" spans="1:7" ht="13.5" customHeight="1" x14ac:dyDescent="0.25">
      <c r="A222" s="31"/>
      <c r="B222" s="107"/>
      <c r="C222" s="107"/>
      <c r="D222" s="107"/>
      <c r="E222" s="107"/>
      <c r="F222" s="107"/>
      <c r="G222" s="107"/>
    </row>
    <row r="223" spans="1:7" ht="15.75" x14ac:dyDescent="0.25">
      <c r="A223" s="26" t="s">
        <v>163</v>
      </c>
      <c r="B223" s="107"/>
      <c r="C223" s="107"/>
      <c r="D223" s="107"/>
      <c r="E223" s="107"/>
      <c r="F223" s="107"/>
      <c r="G223" s="107"/>
    </row>
    <row r="224" spans="1:7" ht="13.9" customHeight="1" x14ac:dyDescent="0.25">
      <c r="A224" s="3"/>
      <c r="B224" s="110" t="s">
        <v>22</v>
      </c>
      <c r="C224" s="107"/>
      <c r="D224" s="107"/>
      <c r="E224" s="107"/>
      <c r="F224" s="107"/>
      <c r="G224" s="107"/>
    </row>
    <row r="225" spans="1:7" ht="15.75" x14ac:dyDescent="0.25">
      <c r="A225" s="3"/>
      <c r="B225" s="352" t="s">
        <v>23</v>
      </c>
      <c r="C225" s="352"/>
      <c r="D225" s="352" t="s">
        <v>24</v>
      </c>
      <c r="E225" s="352"/>
      <c r="F225" s="107"/>
      <c r="G225" s="107"/>
    </row>
    <row r="226" spans="1:7" ht="15.75" x14ac:dyDescent="0.25">
      <c r="A226" s="3"/>
      <c r="B226" s="399" t="s">
        <v>25</v>
      </c>
      <c r="C226" s="399"/>
      <c r="D226" s="359">
        <v>4</v>
      </c>
      <c r="E226" s="359"/>
      <c r="F226" s="107"/>
      <c r="G226" s="107"/>
    </row>
    <row r="227" spans="1:7" ht="15.75" x14ac:dyDescent="0.25">
      <c r="A227" s="3"/>
      <c r="B227" s="399" t="s">
        <v>26</v>
      </c>
      <c r="C227" s="399"/>
      <c r="D227" s="359">
        <v>4</v>
      </c>
      <c r="E227" s="359"/>
      <c r="F227" s="107"/>
      <c r="G227" s="107"/>
    </row>
    <row r="228" spans="1:7" ht="15.75" x14ac:dyDescent="0.25">
      <c r="A228" s="3"/>
      <c r="B228" s="399" t="s">
        <v>27</v>
      </c>
      <c r="C228" s="399"/>
      <c r="D228" s="359">
        <v>4</v>
      </c>
      <c r="E228" s="359"/>
      <c r="F228" s="107"/>
      <c r="G228" s="107"/>
    </row>
    <row r="229" spans="1:7" ht="15.75" x14ac:dyDescent="0.25">
      <c r="A229" s="3"/>
      <c r="B229" s="399" t="s">
        <v>28</v>
      </c>
      <c r="C229" s="399"/>
      <c r="D229" s="359">
        <v>4</v>
      </c>
      <c r="E229" s="359"/>
      <c r="F229" s="107"/>
      <c r="G229" s="107"/>
    </row>
    <row r="230" spans="1:7" ht="15.75" x14ac:dyDescent="0.25">
      <c r="A230" s="3"/>
      <c r="B230" s="399" t="s">
        <v>29</v>
      </c>
      <c r="C230" s="399"/>
      <c r="D230" s="359">
        <f>SUM(D226:E229)</f>
        <v>16</v>
      </c>
      <c r="E230" s="359"/>
      <c r="F230" s="107"/>
      <c r="G230" s="107"/>
    </row>
    <row r="231" spans="1:7" ht="15.75" x14ac:dyDescent="0.25">
      <c r="A231" s="3"/>
      <c r="B231" s="399" t="s">
        <v>30</v>
      </c>
      <c r="C231" s="399"/>
      <c r="D231" s="397">
        <f>D230/20</f>
        <v>0.8</v>
      </c>
      <c r="E231" s="397"/>
      <c r="F231" s="107"/>
      <c r="G231" s="107"/>
    </row>
    <row r="232" spans="1:7" ht="15.75" x14ac:dyDescent="0.25">
      <c r="A232" s="3"/>
      <c r="B232" s="352" t="s">
        <v>31</v>
      </c>
      <c r="C232" s="352"/>
      <c r="D232" s="352" t="s">
        <v>32</v>
      </c>
      <c r="E232" s="352"/>
      <c r="F232" s="107"/>
      <c r="G232" s="107"/>
    </row>
    <row r="233" spans="1:7" ht="15.75" x14ac:dyDescent="0.25">
      <c r="A233" s="3"/>
      <c r="B233" s="151"/>
      <c r="C233" s="151"/>
      <c r="D233" s="151"/>
      <c r="E233" s="151"/>
      <c r="F233" s="107"/>
      <c r="G233" s="107"/>
    </row>
    <row r="234" spans="1:7" ht="15.75" x14ac:dyDescent="0.25">
      <c r="A234" s="27" t="s">
        <v>164</v>
      </c>
      <c r="B234" s="107"/>
      <c r="C234" s="107"/>
      <c r="D234" s="107"/>
      <c r="E234" s="107"/>
      <c r="F234" s="107"/>
      <c r="G234" s="107"/>
    </row>
    <row r="235" spans="1:7" ht="15.75" x14ac:dyDescent="0.25">
      <c r="A235" s="3"/>
      <c r="B235" s="110" t="s">
        <v>21</v>
      </c>
      <c r="C235" s="107"/>
      <c r="D235" s="107"/>
      <c r="E235" s="107"/>
      <c r="F235" s="107"/>
      <c r="G235" s="107"/>
    </row>
    <row r="236" spans="1:7" ht="15.75" x14ac:dyDescent="0.25">
      <c r="A236" s="4"/>
      <c r="B236" s="284">
        <v>0.2</v>
      </c>
      <c r="C236" s="107"/>
      <c r="D236" s="107"/>
      <c r="E236" s="107"/>
      <c r="F236" s="107"/>
      <c r="G236" s="107"/>
    </row>
    <row r="237" spans="1:7" ht="15.75" x14ac:dyDescent="0.25">
      <c r="A237" s="4"/>
      <c r="B237" s="152"/>
      <c r="C237" s="107"/>
      <c r="D237" s="107"/>
      <c r="E237" s="107"/>
      <c r="F237" s="107"/>
      <c r="G237" s="107"/>
    </row>
    <row r="238" spans="1:7" ht="15.75" x14ac:dyDescent="0.25">
      <c r="A238" s="26" t="s">
        <v>150</v>
      </c>
      <c r="B238" s="153"/>
      <c r="C238" s="107"/>
      <c r="D238" s="107"/>
      <c r="E238" s="107"/>
      <c r="F238" s="107"/>
      <c r="G238" s="107"/>
    </row>
    <row r="239" spans="1:7" ht="34.9" customHeight="1" x14ac:dyDescent="0.25">
      <c r="A239" s="3"/>
      <c r="B239" s="321" t="s">
        <v>33</v>
      </c>
      <c r="C239" s="321"/>
      <c r="D239" s="321"/>
      <c r="E239" s="321"/>
      <c r="F239" s="321"/>
      <c r="G239" s="321"/>
    </row>
    <row r="240" spans="1:7" ht="15.75" hidden="1" x14ac:dyDescent="0.25">
      <c r="A240" s="3"/>
      <c r="B240" s="151"/>
      <c r="C240" s="151"/>
      <c r="D240" s="151"/>
      <c r="E240" s="151"/>
      <c r="F240" s="107"/>
      <c r="G240" s="107"/>
    </row>
    <row r="241" spans="1:7" ht="21" customHeight="1" x14ac:dyDescent="0.25">
      <c r="A241" s="3"/>
      <c r="B241" s="107"/>
      <c r="C241" s="107"/>
      <c r="D241" s="107"/>
      <c r="E241" s="107"/>
      <c r="F241" s="107"/>
      <c r="G241" s="107"/>
    </row>
    <row r="242" spans="1:7" ht="15.75" x14ac:dyDescent="0.25">
      <c r="A242" s="26" t="s">
        <v>74</v>
      </c>
      <c r="B242" s="107"/>
      <c r="C242" s="107"/>
      <c r="D242" s="107"/>
      <c r="E242" s="107"/>
      <c r="F242" s="107"/>
      <c r="G242" s="107"/>
    </row>
    <row r="243" spans="1:7" ht="15.75" x14ac:dyDescent="0.25">
      <c r="A243" s="26"/>
      <c r="B243" s="107"/>
      <c r="C243" s="107"/>
      <c r="D243" s="107"/>
      <c r="E243" s="107"/>
      <c r="F243" s="107"/>
      <c r="G243" s="107"/>
    </row>
    <row r="244" spans="1:7" ht="15.75" x14ac:dyDescent="0.25">
      <c r="A244" s="26" t="s">
        <v>126</v>
      </c>
      <c r="B244" s="107"/>
      <c r="C244" s="107"/>
      <c r="D244" s="107"/>
      <c r="E244" s="107"/>
      <c r="F244" s="107"/>
      <c r="G244" s="107"/>
    </row>
    <row r="245" spans="1:7" ht="33" customHeight="1" x14ac:dyDescent="0.25">
      <c r="A245" s="3"/>
      <c r="B245" s="354" t="s">
        <v>193</v>
      </c>
      <c r="C245" s="354"/>
      <c r="D245" s="354"/>
      <c r="E245" s="354"/>
      <c r="F245" s="354"/>
      <c r="G245" s="354"/>
    </row>
    <row r="246" spans="1:7" x14ac:dyDescent="0.25">
      <c r="A246" s="3"/>
      <c r="B246" s="214"/>
      <c r="C246" s="214"/>
      <c r="D246" s="214"/>
      <c r="E246" s="214"/>
      <c r="F246" s="214"/>
      <c r="G246" s="214"/>
    </row>
    <row r="247" spans="1:7" ht="15.75" x14ac:dyDescent="0.25">
      <c r="A247" s="107"/>
      <c r="B247" s="367" t="s">
        <v>194</v>
      </c>
      <c r="C247" s="367"/>
      <c r="D247" s="214"/>
      <c r="E247" s="214"/>
      <c r="F247" s="214"/>
      <c r="G247" s="214"/>
    </row>
    <row r="248" spans="1:7" ht="15.75" x14ac:dyDescent="0.25">
      <c r="A248" s="108"/>
      <c r="B248" s="217"/>
      <c r="C248" s="217"/>
      <c r="D248" s="215"/>
      <c r="E248" s="215"/>
      <c r="F248" s="215"/>
      <c r="G248" s="215"/>
    </row>
    <row r="249" spans="1:7" ht="15.75" x14ac:dyDescent="0.25">
      <c r="A249" s="107"/>
      <c r="B249" s="107" t="s">
        <v>195</v>
      </c>
      <c r="C249" s="163" t="s">
        <v>196</v>
      </c>
      <c r="D249" s="99"/>
      <c r="E249" s="99"/>
      <c r="F249" s="153"/>
      <c r="G249" s="99"/>
    </row>
    <row r="250" spans="1:7" ht="15.75" x14ac:dyDescent="0.25">
      <c r="A250" s="107"/>
      <c r="B250" s="107" t="s">
        <v>197</v>
      </c>
      <c r="C250" s="107"/>
      <c r="D250" s="107"/>
      <c r="E250" s="153"/>
      <c r="F250" s="107"/>
      <c r="G250" s="107"/>
    </row>
    <row r="251" spans="1:7" ht="15.75" x14ac:dyDescent="0.25">
      <c r="A251" s="107"/>
      <c r="B251" s="218" t="s">
        <v>198</v>
      </c>
      <c r="C251" s="107"/>
      <c r="D251" s="107"/>
      <c r="E251" s="153"/>
      <c r="F251" s="107"/>
      <c r="G251" s="293">
        <f>C98</f>
        <v>400</v>
      </c>
    </row>
    <row r="252" spans="1:7" ht="15.75" x14ac:dyDescent="0.25">
      <c r="A252" s="107"/>
      <c r="B252" s="218" t="s">
        <v>199</v>
      </c>
      <c r="C252" s="107"/>
      <c r="E252" s="153"/>
      <c r="F252" s="107"/>
      <c r="G252" s="293">
        <f>F192</f>
        <v>500</v>
      </c>
    </row>
    <row r="253" spans="1:7" ht="15.75" x14ac:dyDescent="0.25">
      <c r="A253" s="107"/>
      <c r="B253" s="218" t="s">
        <v>200</v>
      </c>
      <c r="C253" s="107"/>
      <c r="D253" s="107" t="s">
        <v>261</v>
      </c>
      <c r="E253" s="219"/>
      <c r="F253" s="107"/>
      <c r="G253" s="294">
        <v>3.3090000000000002</v>
      </c>
    </row>
    <row r="254" spans="1:7" ht="15.75" x14ac:dyDescent="0.25">
      <c r="A254" s="107"/>
      <c r="B254" s="214"/>
      <c r="C254" s="214"/>
      <c r="D254" s="214"/>
      <c r="E254" s="214"/>
      <c r="F254" s="214"/>
      <c r="G254" s="214"/>
    </row>
    <row r="255" spans="1:7" ht="15.75" x14ac:dyDescent="0.25">
      <c r="A255" s="117" t="s">
        <v>201</v>
      </c>
      <c r="C255" s="152"/>
      <c r="D255" s="107"/>
      <c r="E255" s="107"/>
      <c r="F255" s="107"/>
      <c r="G255" s="107"/>
    </row>
    <row r="256" spans="1:7" ht="15.75" x14ac:dyDescent="0.25">
      <c r="A256" s="107"/>
      <c r="B256" s="99" t="s">
        <v>202</v>
      </c>
      <c r="C256" s="99"/>
      <c r="D256" s="99"/>
      <c r="E256" s="107"/>
      <c r="G256" s="107"/>
    </row>
    <row r="257" spans="1:7" ht="15.75" x14ac:dyDescent="0.25">
      <c r="A257" s="107"/>
      <c r="B257" s="118"/>
      <c r="C257" s="215"/>
      <c r="D257" s="99"/>
      <c r="E257" s="107"/>
      <c r="G257" s="107"/>
    </row>
    <row r="258" spans="1:7" ht="15.75" x14ac:dyDescent="0.25">
      <c r="A258" s="107"/>
      <c r="B258" s="400" t="s">
        <v>203</v>
      </c>
      <c r="C258" s="400"/>
      <c r="D258" s="400"/>
      <c r="E258" s="400"/>
      <c r="G258" s="107"/>
    </row>
    <row r="259" spans="1:7" ht="15.75" x14ac:dyDescent="0.25">
      <c r="A259" s="107"/>
      <c r="B259" s="118"/>
      <c r="C259" s="215"/>
      <c r="D259" s="99"/>
      <c r="E259" s="107"/>
      <c r="G259" s="107"/>
    </row>
    <row r="260" spans="1:7" ht="15.75" x14ac:dyDescent="0.25">
      <c r="A260" s="107"/>
      <c r="B260" s="118"/>
      <c r="C260" s="252"/>
      <c r="D260" s="99"/>
      <c r="E260" s="107"/>
      <c r="G260" s="107"/>
    </row>
    <row r="261" spans="1:7" ht="15.75" x14ac:dyDescent="0.25">
      <c r="A261" s="107"/>
      <c r="B261" s="118" t="s">
        <v>204</v>
      </c>
      <c r="C261" s="215"/>
      <c r="D261" s="99"/>
      <c r="E261" s="107"/>
      <c r="G261" s="107"/>
    </row>
    <row r="262" spans="1:7" ht="15.75" x14ac:dyDescent="0.25">
      <c r="A262" s="107"/>
      <c r="B262" s="118" t="s">
        <v>205</v>
      </c>
      <c r="C262" s="215"/>
      <c r="D262" s="99"/>
      <c r="E262" s="107"/>
      <c r="G262" s="107"/>
    </row>
    <row r="263" spans="1:7" ht="15.75" x14ac:dyDescent="0.25">
      <c r="A263" s="107"/>
      <c r="B263" s="118" t="s">
        <v>206</v>
      </c>
      <c r="C263" s="215"/>
      <c r="D263" s="214"/>
      <c r="E263" s="107"/>
      <c r="G263" s="107"/>
    </row>
    <row r="264" spans="1:7" ht="15.75" x14ac:dyDescent="0.25">
      <c r="A264" s="107"/>
      <c r="B264" s="118" t="s">
        <v>207</v>
      </c>
      <c r="C264" s="215"/>
      <c r="D264" s="214"/>
      <c r="E264" s="107"/>
      <c r="G264" s="107"/>
    </row>
    <row r="265" spans="1:7" ht="15.75" x14ac:dyDescent="0.25">
      <c r="A265" s="107"/>
      <c r="B265" s="118" t="s">
        <v>208</v>
      </c>
      <c r="C265" s="215"/>
      <c r="D265" s="214"/>
      <c r="E265" s="107"/>
      <c r="G265" s="107"/>
    </row>
    <row r="266" spans="1:7" ht="15.75" x14ac:dyDescent="0.25">
      <c r="A266" s="107"/>
      <c r="B266" s="118" t="s">
        <v>209</v>
      </c>
      <c r="C266" s="215"/>
      <c r="D266" s="214"/>
      <c r="E266" s="107"/>
      <c r="G266" s="107"/>
    </row>
    <row r="267" spans="1:7" ht="15.75" x14ac:dyDescent="0.25">
      <c r="A267" s="107"/>
      <c r="B267" s="118" t="s">
        <v>210</v>
      </c>
      <c r="C267" s="215"/>
      <c r="D267" s="214"/>
      <c r="E267" s="107"/>
      <c r="G267" s="107"/>
    </row>
    <row r="268" spans="1:7" ht="15.75" x14ac:dyDescent="0.25">
      <c r="A268" s="107"/>
      <c r="B268" s="118" t="s">
        <v>211</v>
      </c>
      <c r="C268" s="215"/>
      <c r="D268" s="214"/>
      <c r="E268" s="107"/>
      <c r="G268" s="107"/>
    </row>
    <row r="269" spans="1:7" ht="15.75" x14ac:dyDescent="0.25">
      <c r="A269" s="107"/>
      <c r="B269" s="220"/>
      <c r="C269" s="220"/>
      <c r="D269" s="214"/>
      <c r="G269" s="107"/>
    </row>
    <row r="270" spans="1:7" ht="15.75" x14ac:dyDescent="0.25">
      <c r="A270" s="107"/>
      <c r="B270" s="118" t="s">
        <v>212</v>
      </c>
      <c r="C270" s="215"/>
      <c r="D270" s="99"/>
      <c r="G270" s="107"/>
    </row>
    <row r="271" spans="1:7" ht="15.75" x14ac:dyDescent="0.25">
      <c r="A271" s="107"/>
      <c r="B271" s="365" t="s">
        <v>213</v>
      </c>
      <c r="C271" s="366"/>
      <c r="D271" s="99"/>
      <c r="G271" s="107"/>
    </row>
    <row r="272" spans="1:7" ht="15.75" x14ac:dyDescent="0.25">
      <c r="A272" s="107"/>
      <c r="C272" s="220"/>
      <c r="D272" s="99"/>
      <c r="G272" s="107"/>
    </row>
    <row r="273" spans="1:7" ht="15.75" x14ac:dyDescent="0.25">
      <c r="A273" s="107"/>
      <c r="B273" s="220" t="s">
        <v>197</v>
      </c>
      <c r="C273" s="215"/>
      <c r="D273" s="99"/>
      <c r="G273" s="107"/>
    </row>
    <row r="274" spans="1:7" ht="15.75" x14ac:dyDescent="0.25">
      <c r="A274" s="3"/>
      <c r="B274" s="220" t="s">
        <v>214</v>
      </c>
      <c r="C274" s="221"/>
      <c r="D274" s="221"/>
      <c r="E274" s="221"/>
      <c r="F274" s="221"/>
      <c r="G274" s="221"/>
    </row>
    <row r="275" spans="1:7" ht="15.75" x14ac:dyDescent="0.25">
      <c r="A275" s="31"/>
      <c r="B275" s="220" t="s">
        <v>215</v>
      </c>
      <c r="C275" s="3"/>
      <c r="D275" s="3"/>
      <c r="E275" s="3"/>
      <c r="F275" s="3"/>
      <c r="G275" s="3"/>
    </row>
    <row r="276" spans="1:7" ht="15.75" x14ac:dyDescent="0.25">
      <c r="A276" s="31"/>
      <c r="B276" s="118" t="s">
        <v>216</v>
      </c>
      <c r="C276" s="3"/>
      <c r="D276" s="3"/>
      <c r="E276" s="3"/>
      <c r="F276" s="3"/>
      <c r="G276" s="3"/>
    </row>
    <row r="277" spans="1:7" ht="15.75" x14ac:dyDescent="0.25">
      <c r="A277" s="31"/>
      <c r="B277" s="107"/>
      <c r="C277" s="107"/>
      <c r="D277" s="107"/>
      <c r="E277" s="107"/>
      <c r="F277" s="107"/>
      <c r="G277" s="107"/>
    </row>
    <row r="278" spans="1:7" ht="15.75" x14ac:dyDescent="0.25">
      <c r="A278" s="31"/>
      <c r="B278" s="117" t="s">
        <v>217</v>
      </c>
      <c r="C278" s="107"/>
      <c r="D278" s="154" t="s">
        <v>165</v>
      </c>
      <c r="E278" s="154" t="s">
        <v>166</v>
      </c>
      <c r="F278" s="154" t="s">
        <v>167</v>
      </c>
      <c r="G278" s="154" t="s">
        <v>93</v>
      </c>
    </row>
    <row r="279" spans="1:7" ht="15.75" x14ac:dyDescent="0.25">
      <c r="A279" s="31"/>
      <c r="B279" s="141"/>
      <c r="C279" s="99"/>
      <c r="D279" s="290">
        <f>C98</f>
        <v>400</v>
      </c>
      <c r="E279" s="291">
        <f>F192</f>
        <v>500</v>
      </c>
      <c r="F279" s="292">
        <f>D279*E279</f>
        <v>200000</v>
      </c>
      <c r="G279" s="292">
        <f>F279*C339</f>
        <v>661800</v>
      </c>
    </row>
    <row r="280" spans="1:7" ht="15.75" x14ac:dyDescent="0.25">
      <c r="A280" s="31"/>
      <c r="B280" s="107"/>
      <c r="C280" s="107"/>
      <c r="D280" s="107"/>
      <c r="E280" s="107"/>
      <c r="F280" s="107"/>
      <c r="G280" s="107"/>
    </row>
    <row r="281" spans="1:7" ht="15.75" x14ac:dyDescent="0.25">
      <c r="A281" s="31"/>
      <c r="B281" s="107"/>
      <c r="C281" s="107"/>
      <c r="D281" s="107"/>
      <c r="E281" s="155" t="s">
        <v>122</v>
      </c>
      <c r="F281" s="156">
        <f>SUM(F279:F280)</f>
        <v>200000</v>
      </c>
      <c r="G281" s="238">
        <f>SUM(G279:G280)</f>
        <v>661800</v>
      </c>
    </row>
    <row r="282" spans="1:7" ht="18" customHeight="1" x14ac:dyDescent="0.25">
      <c r="A282" s="31"/>
      <c r="B282" s="107"/>
      <c r="C282" s="107"/>
      <c r="D282" s="107"/>
      <c r="E282" s="157"/>
      <c r="F282" s="158"/>
      <c r="G282" s="159"/>
    </row>
    <row r="283" spans="1:7" ht="15.75" x14ac:dyDescent="0.25">
      <c r="A283" s="31"/>
      <c r="B283" s="117" t="s">
        <v>337</v>
      </c>
      <c r="C283" s="107"/>
      <c r="D283" s="107" t="s">
        <v>338</v>
      </c>
      <c r="E283" s="160"/>
      <c r="F283" s="117"/>
      <c r="G283" s="108"/>
    </row>
    <row r="284" spans="1:7" ht="15.75" x14ac:dyDescent="0.25">
      <c r="A284" s="31"/>
      <c r="B284" s="124" t="s">
        <v>274</v>
      </c>
      <c r="C284" s="107"/>
      <c r="D284" s="107"/>
      <c r="E284" s="160"/>
      <c r="F284" s="117"/>
      <c r="G284" s="108"/>
    </row>
    <row r="285" spans="1:7" ht="15.75" x14ac:dyDescent="0.25">
      <c r="A285" s="31"/>
      <c r="B285" s="161" t="s">
        <v>123</v>
      </c>
      <c r="C285" s="162" t="s">
        <v>89</v>
      </c>
      <c r="D285" s="163" t="s">
        <v>101</v>
      </c>
      <c r="E285" s="164"/>
      <c r="F285" s="165"/>
      <c r="G285" s="165"/>
    </row>
    <row r="286" spans="1:7" ht="15.75" x14ac:dyDescent="0.25">
      <c r="A286" s="31"/>
      <c r="B286" s="102" t="s">
        <v>85</v>
      </c>
      <c r="C286" s="285" t="s">
        <v>192</v>
      </c>
      <c r="D286" s="247">
        <v>327.97</v>
      </c>
      <c r="E286" s="108"/>
      <c r="F286" s="73"/>
      <c r="G286" s="168"/>
    </row>
    <row r="287" spans="1:7" ht="15.75" x14ac:dyDescent="0.25">
      <c r="A287" s="31"/>
      <c r="B287" s="102" t="s">
        <v>59</v>
      </c>
      <c r="C287" s="285" t="s">
        <v>121</v>
      </c>
      <c r="D287" s="248">
        <v>137.9</v>
      </c>
      <c r="E287" s="108"/>
      <c r="F287" s="73"/>
      <c r="G287" s="168"/>
    </row>
    <row r="288" spans="1:7" ht="15.75" x14ac:dyDescent="0.25">
      <c r="A288" s="31"/>
      <c r="B288" s="102" t="s">
        <v>86</v>
      </c>
      <c r="C288" s="285" t="s">
        <v>90</v>
      </c>
      <c r="D288" s="249">
        <v>89.98</v>
      </c>
      <c r="E288" s="108"/>
      <c r="F288" s="73"/>
      <c r="G288" s="168"/>
    </row>
    <row r="289" spans="1:7" ht="15.75" x14ac:dyDescent="0.25">
      <c r="A289" s="31"/>
      <c r="B289" s="102" t="s">
        <v>60</v>
      </c>
      <c r="C289" s="285" t="s">
        <v>173</v>
      </c>
      <c r="D289" s="248">
        <v>62.94</v>
      </c>
      <c r="E289" s="108"/>
      <c r="F289" s="73"/>
      <c r="G289" s="168"/>
    </row>
    <row r="290" spans="1:7" ht="15.75" x14ac:dyDescent="0.25">
      <c r="A290" s="31"/>
      <c r="B290" s="102" t="s">
        <v>61</v>
      </c>
      <c r="C290" s="285" t="s">
        <v>129</v>
      </c>
      <c r="D290" s="248">
        <v>68.86</v>
      </c>
      <c r="E290" s="108"/>
      <c r="F290" s="73"/>
      <c r="G290" s="170"/>
    </row>
    <row r="291" spans="1:7" ht="15.75" x14ac:dyDescent="0.25">
      <c r="A291" s="31"/>
      <c r="B291" s="102" t="s">
        <v>87</v>
      </c>
      <c r="C291" s="285" t="s">
        <v>90</v>
      </c>
      <c r="D291" s="249">
        <v>27.78</v>
      </c>
      <c r="E291" s="108"/>
      <c r="F291" s="73"/>
      <c r="G291" s="171"/>
    </row>
    <row r="292" spans="1:7" ht="15.75" x14ac:dyDescent="0.25">
      <c r="A292" s="31"/>
      <c r="B292" s="102" t="s">
        <v>88</v>
      </c>
      <c r="C292" s="285" t="s">
        <v>90</v>
      </c>
      <c r="D292" s="247">
        <v>86.05</v>
      </c>
      <c r="E292" s="108"/>
      <c r="F292" s="73"/>
      <c r="G292" s="168"/>
    </row>
    <row r="293" spans="1:7" ht="15.75" x14ac:dyDescent="0.25">
      <c r="A293" s="31"/>
      <c r="B293" s="108" t="s">
        <v>92</v>
      </c>
      <c r="C293" s="73"/>
      <c r="D293" s="232">
        <f>SUM(D286:D292)</f>
        <v>801.4799999999999</v>
      </c>
      <c r="E293" s="236">
        <f>D293/C339</f>
        <v>242.21214868540341</v>
      </c>
      <c r="F293" s="73"/>
      <c r="G293" s="235">
        <f>E293*170.25</f>
        <v>41236.618313689927</v>
      </c>
    </row>
    <row r="294" spans="1:7" ht="15.75" x14ac:dyDescent="0.25">
      <c r="A294" s="31"/>
      <c r="B294" s="99"/>
      <c r="C294" s="99"/>
      <c r="D294" s="107"/>
      <c r="E294" s="99"/>
      <c r="F294" s="99"/>
      <c r="G294" s="107"/>
    </row>
    <row r="295" spans="1:7" ht="15.75" x14ac:dyDescent="0.25">
      <c r="A295" s="31"/>
      <c r="B295" s="107" t="s">
        <v>104</v>
      </c>
      <c r="C295" s="173" t="s">
        <v>102</v>
      </c>
      <c r="D295" s="295">
        <f>D293*G107</f>
        <v>174490.21079999997</v>
      </c>
      <c r="E295" s="107"/>
      <c r="F295" s="173"/>
      <c r="G295" s="174"/>
    </row>
    <row r="296" spans="1:7" ht="15.75" x14ac:dyDescent="0.25">
      <c r="A296" s="31"/>
      <c r="B296" s="107" t="s">
        <v>94</v>
      </c>
      <c r="C296" s="286">
        <v>0.03</v>
      </c>
      <c r="D296" s="176">
        <f>D295*C296</f>
        <v>5234.7063239999989</v>
      </c>
      <c r="E296" s="107"/>
      <c r="F296" s="175"/>
      <c r="G296" s="177"/>
    </row>
    <row r="297" spans="1:7" ht="15.75" x14ac:dyDescent="0.25">
      <c r="A297" s="31"/>
      <c r="B297" s="107" t="s">
        <v>91</v>
      </c>
      <c r="C297" s="178" t="s">
        <v>168</v>
      </c>
      <c r="D297" s="103">
        <f>D295-D296</f>
        <v>169255.50447599997</v>
      </c>
      <c r="E297" s="107"/>
      <c r="F297" s="178"/>
      <c r="G297" s="177"/>
    </row>
    <row r="298" spans="1:7" ht="14.25" customHeight="1" x14ac:dyDescent="0.25">
      <c r="A298" s="31"/>
      <c r="B298" s="179"/>
      <c r="C298" s="179"/>
      <c r="D298" s="181"/>
      <c r="E298" s="107"/>
      <c r="F298" s="107"/>
      <c r="G298" s="107"/>
    </row>
    <row r="299" spans="1:7" ht="15.75" x14ac:dyDescent="0.25">
      <c r="A299" s="31"/>
      <c r="B299" s="107"/>
      <c r="C299" s="175"/>
      <c r="D299" s="177"/>
      <c r="E299" s="107"/>
      <c r="F299" s="185" t="s">
        <v>103</v>
      </c>
      <c r="G299" s="182">
        <f>D297</f>
        <v>169255.50447599997</v>
      </c>
    </row>
    <row r="300" spans="1:7" ht="15.75" hidden="1" x14ac:dyDescent="0.25">
      <c r="A300" s="31"/>
      <c r="B300" s="127" t="s">
        <v>185</v>
      </c>
      <c r="C300" s="107"/>
      <c r="D300" s="107"/>
      <c r="E300" s="107"/>
      <c r="F300" s="175"/>
      <c r="G300" s="177"/>
    </row>
    <row r="301" spans="1:7" ht="15.75" hidden="1" x14ac:dyDescent="0.25">
      <c r="A301" s="31"/>
      <c r="B301" s="161" t="s">
        <v>123</v>
      </c>
      <c r="C301" s="162" t="s">
        <v>89</v>
      </c>
      <c r="D301" s="163" t="s">
        <v>101</v>
      </c>
      <c r="E301" s="107"/>
      <c r="F301" s="175"/>
      <c r="G301" s="177"/>
    </row>
    <row r="302" spans="1:7" ht="15.75" hidden="1" x14ac:dyDescent="0.25">
      <c r="A302" s="31"/>
      <c r="B302" s="102" t="s">
        <v>85</v>
      </c>
      <c r="C302" s="166" t="s">
        <v>121</v>
      </c>
      <c r="D302" s="167"/>
      <c r="E302" s="107"/>
      <c r="F302" s="175"/>
      <c r="G302" s="177"/>
    </row>
    <row r="303" spans="1:7" ht="15.75" hidden="1" x14ac:dyDescent="0.25">
      <c r="A303" s="31"/>
      <c r="B303" s="102" t="s">
        <v>59</v>
      </c>
      <c r="C303" s="166" t="s">
        <v>129</v>
      </c>
      <c r="D303" s="167"/>
      <c r="E303" s="107"/>
      <c r="F303" s="175"/>
      <c r="G303" s="177"/>
    </row>
    <row r="304" spans="1:7" ht="15.75" hidden="1" x14ac:dyDescent="0.25">
      <c r="A304" s="31"/>
      <c r="B304" s="102" t="s">
        <v>86</v>
      </c>
      <c r="C304" s="166" t="s">
        <v>90</v>
      </c>
      <c r="D304" s="167"/>
      <c r="E304" s="107"/>
      <c r="F304" s="175"/>
      <c r="G304" s="177"/>
    </row>
    <row r="305" spans="1:7" ht="15.75" hidden="1" x14ac:dyDescent="0.25">
      <c r="A305" s="31"/>
      <c r="B305" s="102" t="s">
        <v>60</v>
      </c>
      <c r="C305" s="166" t="s">
        <v>173</v>
      </c>
      <c r="D305" s="169"/>
      <c r="E305" s="107"/>
      <c r="F305" s="175"/>
      <c r="G305" s="177"/>
    </row>
    <row r="306" spans="1:7" ht="15.75" hidden="1" x14ac:dyDescent="0.25">
      <c r="A306" s="31"/>
      <c r="B306" s="102" t="s">
        <v>61</v>
      </c>
      <c r="C306" s="166" t="s">
        <v>129</v>
      </c>
      <c r="D306" s="169"/>
      <c r="E306" s="107"/>
      <c r="F306" s="175"/>
      <c r="G306" s="177"/>
    </row>
    <row r="307" spans="1:7" ht="15.75" hidden="1" x14ac:dyDescent="0.25">
      <c r="A307" s="31"/>
      <c r="B307" s="102" t="s">
        <v>87</v>
      </c>
      <c r="C307" s="166" t="s">
        <v>121</v>
      </c>
      <c r="D307" s="169"/>
      <c r="E307" s="107"/>
      <c r="F307" s="175"/>
      <c r="G307" s="177"/>
    </row>
    <row r="308" spans="1:7" ht="15.75" hidden="1" x14ac:dyDescent="0.25">
      <c r="A308" s="31"/>
      <c r="B308" s="102" t="s">
        <v>88</v>
      </c>
      <c r="C308" s="166" t="s">
        <v>173</v>
      </c>
      <c r="D308" s="167"/>
      <c r="E308" s="107"/>
      <c r="F308" s="175"/>
      <c r="G308" s="177"/>
    </row>
    <row r="309" spans="1:7" ht="15.75" hidden="1" x14ac:dyDescent="0.25">
      <c r="A309" s="31"/>
      <c r="B309" s="108" t="s">
        <v>92</v>
      </c>
      <c r="C309" s="73"/>
      <c r="D309" s="172">
        <f>SUM(D302:D308)</f>
        <v>0</v>
      </c>
      <c r="E309" s="107"/>
      <c r="F309" s="175"/>
      <c r="G309" s="177"/>
    </row>
    <row r="310" spans="1:7" ht="15.75" hidden="1" x14ac:dyDescent="0.25">
      <c r="A310" s="31"/>
      <c r="B310" s="99"/>
      <c r="C310" s="99"/>
      <c r="D310" s="107"/>
      <c r="E310" s="107"/>
      <c r="F310" s="175"/>
      <c r="G310" s="177"/>
    </row>
    <row r="311" spans="1:7" ht="15.75" hidden="1" x14ac:dyDescent="0.25">
      <c r="A311" s="31"/>
      <c r="B311" s="107" t="s">
        <v>104</v>
      </c>
      <c r="C311" s="173" t="s">
        <v>102</v>
      </c>
      <c r="D311" s="174" t="e">
        <f>D309*#REF!</f>
        <v>#REF!</v>
      </c>
      <c r="E311" s="107"/>
      <c r="F311" s="175"/>
      <c r="G311" s="177"/>
    </row>
    <row r="312" spans="1:7" ht="15.75" hidden="1" x14ac:dyDescent="0.25">
      <c r="A312" s="31"/>
      <c r="B312" s="107" t="s">
        <v>94</v>
      </c>
      <c r="C312" s="175">
        <v>0.13</v>
      </c>
      <c r="D312" s="176" t="e">
        <f>D311*C312</f>
        <v>#REF!</v>
      </c>
      <c r="E312" s="180"/>
      <c r="F312" s="99"/>
      <c r="G312" s="99"/>
    </row>
    <row r="313" spans="1:7" s="41" customFormat="1" ht="15.75" hidden="1" x14ac:dyDescent="0.25">
      <c r="A313" s="40"/>
      <c r="B313" s="107" t="s">
        <v>91</v>
      </c>
      <c r="C313" s="178" t="s">
        <v>168</v>
      </c>
      <c r="D313" s="103" t="e">
        <f>D311-D312</f>
        <v>#REF!</v>
      </c>
      <c r="E313" s="183"/>
      <c r="F313" s="184"/>
      <c r="G313" s="184"/>
    </row>
    <row r="314" spans="1:7" s="41" customFormat="1" ht="15.75" x14ac:dyDescent="0.25">
      <c r="A314" s="40"/>
      <c r="B314" s="107"/>
      <c r="C314" s="178"/>
      <c r="D314" s="177"/>
      <c r="E314" s="183"/>
      <c r="F314" s="184"/>
      <c r="G314" s="184"/>
    </row>
    <row r="315" spans="1:7" s="41" customFormat="1" ht="15.75" x14ac:dyDescent="0.25">
      <c r="A315" s="40"/>
      <c r="B315" s="107"/>
      <c r="C315" s="178"/>
      <c r="D315" s="177"/>
      <c r="E315" s="183"/>
      <c r="F315" s="184"/>
      <c r="G315" s="184"/>
    </row>
    <row r="316" spans="1:7" ht="15.75" x14ac:dyDescent="0.25">
      <c r="A316" s="31"/>
      <c r="B316" s="117" t="s">
        <v>218</v>
      </c>
      <c r="C316" s="107"/>
      <c r="D316" s="107"/>
      <c r="E316" s="107"/>
      <c r="F316" s="107"/>
      <c r="G316" s="107"/>
    </row>
    <row r="317" spans="1:7" ht="36" customHeight="1" x14ac:dyDescent="0.25">
      <c r="A317" s="31"/>
      <c r="B317" s="398" t="s">
        <v>189</v>
      </c>
      <c r="C317" s="398"/>
      <c r="D317" s="398"/>
      <c r="E317" s="398"/>
      <c r="F317" s="398"/>
      <c r="G317" s="398"/>
    </row>
    <row r="318" spans="1:7" ht="36" customHeight="1" x14ac:dyDescent="0.25">
      <c r="A318" s="301" t="s">
        <v>134</v>
      </c>
      <c r="B318" s="301" t="s">
        <v>346</v>
      </c>
      <c r="C318" s="301" t="s">
        <v>347</v>
      </c>
      <c r="D318" s="301" t="s">
        <v>348</v>
      </c>
      <c r="E318" s="301" t="s">
        <v>349</v>
      </c>
      <c r="F318" s="301" t="s">
        <v>350</v>
      </c>
      <c r="G318" s="272"/>
    </row>
    <row r="319" spans="1:7" ht="36" customHeight="1" x14ac:dyDescent="0.25">
      <c r="A319" s="301" t="s">
        <v>351</v>
      </c>
      <c r="B319" s="302">
        <v>180</v>
      </c>
      <c r="C319" s="303">
        <v>80</v>
      </c>
      <c r="D319" s="304">
        <v>0.05</v>
      </c>
      <c r="E319" s="305">
        <f>B319*C319*0.95</f>
        <v>13680</v>
      </c>
      <c r="F319" s="305">
        <f>B319*C319</f>
        <v>14400</v>
      </c>
      <c r="G319" s="272"/>
    </row>
    <row r="320" spans="1:7" ht="36" customHeight="1" x14ac:dyDescent="0.25">
      <c r="A320" s="306" t="s">
        <v>352</v>
      </c>
      <c r="B320" s="302">
        <v>36.9</v>
      </c>
      <c r="C320" s="307">
        <v>350</v>
      </c>
      <c r="D320" s="304">
        <v>0.05</v>
      </c>
      <c r="E320" s="302">
        <f>(B320*C320*0.95)</f>
        <v>12269.25</v>
      </c>
      <c r="F320" s="302">
        <f>(B320*C320)</f>
        <v>12915</v>
      </c>
      <c r="G320" s="272"/>
    </row>
    <row r="321" spans="1:7" ht="18" customHeight="1" x14ac:dyDescent="0.25">
      <c r="A321" s="308"/>
      <c r="B321" s="309"/>
      <c r="C321" s="309"/>
      <c r="D321" s="310"/>
      <c r="E321" s="311" t="s">
        <v>353</v>
      </c>
      <c r="F321" s="312">
        <f>E320</f>
        <v>12269.25</v>
      </c>
      <c r="G321" s="272"/>
    </row>
    <row r="322" spans="1:7" ht="20.25" customHeight="1" x14ac:dyDescent="0.25">
      <c r="A322" s="31"/>
      <c r="B322" s="107"/>
      <c r="C322" s="107"/>
      <c r="D322" s="107"/>
      <c r="E322" s="157"/>
      <c r="F322" s="187"/>
      <c r="G322" s="107"/>
    </row>
    <row r="323" spans="1:7" ht="15.75" x14ac:dyDescent="0.25">
      <c r="A323" s="31"/>
      <c r="B323" s="107"/>
      <c r="C323" s="107"/>
      <c r="D323" s="107"/>
      <c r="E323" s="157"/>
      <c r="F323" s="185" t="s">
        <v>124</v>
      </c>
      <c r="G323" s="313">
        <f>F321</f>
        <v>12269.25</v>
      </c>
    </row>
    <row r="324" spans="1:7" ht="15.75" x14ac:dyDescent="0.25">
      <c r="A324" s="31"/>
      <c r="B324" s="107"/>
      <c r="C324" s="107"/>
      <c r="D324" s="107"/>
      <c r="E324" s="157"/>
      <c r="F324" s="240"/>
      <c r="G324" s="241"/>
    </row>
    <row r="325" spans="1:7" ht="15.75" x14ac:dyDescent="0.25">
      <c r="A325" s="31"/>
      <c r="B325" s="63" t="s">
        <v>180</v>
      </c>
      <c r="C325" s="107"/>
      <c r="D325" s="107"/>
      <c r="E325" s="107"/>
      <c r="F325" s="107"/>
      <c r="G325" s="107"/>
    </row>
    <row r="326" spans="1:7" ht="15.75" x14ac:dyDescent="0.25">
      <c r="A326" s="31"/>
      <c r="B326" s="107" t="s">
        <v>83</v>
      </c>
      <c r="C326" s="107"/>
      <c r="D326" s="107"/>
      <c r="E326" s="107"/>
      <c r="F326" s="142" t="s">
        <v>55</v>
      </c>
      <c r="G326" s="188" t="s">
        <v>68</v>
      </c>
    </row>
    <row r="327" spans="1:7" ht="15.75" x14ac:dyDescent="0.25">
      <c r="A327" s="3"/>
      <c r="B327" s="189" t="s">
        <v>81</v>
      </c>
      <c r="C327" s="190"/>
      <c r="D327" s="190"/>
      <c r="E327" s="191"/>
      <c r="F327" s="192">
        <f>F281</f>
        <v>200000</v>
      </c>
      <c r="G327" s="193">
        <f>G281</f>
        <v>661800</v>
      </c>
    </row>
    <row r="328" spans="1:7" ht="15.75" x14ac:dyDescent="0.25">
      <c r="A328" s="3"/>
      <c r="B328" s="194" t="s">
        <v>82</v>
      </c>
      <c r="C328" s="108"/>
      <c r="D328" s="108"/>
      <c r="E328" s="168"/>
      <c r="F328" s="193">
        <f>G328/C339</f>
        <v>51150.046683590197</v>
      </c>
      <c r="G328" s="193">
        <f>G299</f>
        <v>169255.50447599997</v>
      </c>
    </row>
    <row r="329" spans="1:7" ht="15.75" x14ac:dyDescent="0.25">
      <c r="A329" s="3"/>
      <c r="B329" s="194" t="s">
        <v>47</v>
      </c>
      <c r="C329" s="108"/>
      <c r="D329" s="108"/>
      <c r="E329" s="168"/>
      <c r="F329" s="195">
        <f>G329/C339</f>
        <v>3707.8422484134176</v>
      </c>
      <c r="G329" s="314">
        <f>G323</f>
        <v>12269.25</v>
      </c>
    </row>
    <row r="330" spans="1:7" ht="18" customHeight="1" x14ac:dyDescent="0.25">
      <c r="A330" s="3"/>
      <c r="B330" s="196" t="s">
        <v>171</v>
      </c>
      <c r="C330" s="197"/>
      <c r="D330" s="197"/>
      <c r="E330" s="198"/>
      <c r="F330" s="47">
        <f>SUM(F327:F329)</f>
        <v>254857.88893200361</v>
      </c>
      <c r="G330" s="199">
        <f>SUM(G327:G329)</f>
        <v>843324.75447599997</v>
      </c>
    </row>
    <row r="331" spans="1:7" ht="15.75" x14ac:dyDescent="0.25">
      <c r="A331" s="3"/>
      <c r="B331" s="137"/>
      <c r="C331" s="107"/>
      <c r="D331" s="107"/>
      <c r="E331" s="107"/>
      <c r="F331" s="107"/>
      <c r="G331" s="107"/>
    </row>
    <row r="332" spans="1:7" ht="15.75" x14ac:dyDescent="0.25">
      <c r="A332" s="3"/>
      <c r="B332" s="355" t="s">
        <v>172</v>
      </c>
      <c r="C332" s="356"/>
      <c r="D332" s="357"/>
      <c r="E332" s="287">
        <v>0.8</v>
      </c>
      <c r="F332" s="200">
        <f>F330*E332</f>
        <v>203886.3111456029</v>
      </c>
      <c r="G332" s="201">
        <f>G330*E332</f>
        <v>674659.80358080007</v>
      </c>
    </row>
    <row r="333" spans="1:7" ht="15.75" customHeight="1" x14ac:dyDescent="0.25">
      <c r="A333" s="3"/>
      <c r="B333" s="107" t="s">
        <v>327</v>
      </c>
      <c r="C333" s="107"/>
      <c r="D333" s="107"/>
      <c r="E333" s="107"/>
      <c r="F333" s="107"/>
      <c r="G333" s="107"/>
    </row>
    <row r="334" spans="1:7" ht="15.75" x14ac:dyDescent="0.25">
      <c r="A334" s="3"/>
      <c r="B334" s="107"/>
      <c r="C334" s="107"/>
      <c r="D334" s="107"/>
      <c r="E334" s="107"/>
      <c r="F334" s="107"/>
      <c r="G334" s="107"/>
    </row>
    <row r="335" spans="1:7" ht="15.75" customHeight="1" x14ac:dyDescent="0.25">
      <c r="A335" s="3"/>
      <c r="B335" s="137" t="s">
        <v>169</v>
      </c>
      <c r="C335" s="107"/>
      <c r="D335" s="107"/>
      <c r="E335" s="107"/>
      <c r="F335" s="107"/>
      <c r="G335" s="107"/>
    </row>
    <row r="336" spans="1:7" ht="15.75" x14ac:dyDescent="0.25">
      <c r="A336" s="31"/>
      <c r="B336" s="137"/>
      <c r="C336" s="107"/>
      <c r="D336" s="107"/>
      <c r="E336" s="107"/>
      <c r="F336" s="142" t="s">
        <v>55</v>
      </c>
      <c r="G336" s="188" t="s">
        <v>68</v>
      </c>
    </row>
    <row r="337" spans="1:7" ht="18" customHeight="1" x14ac:dyDescent="0.25">
      <c r="A337" s="31"/>
      <c r="B337" s="202" t="s">
        <v>170</v>
      </c>
      <c r="C337" s="203"/>
      <c r="D337" s="204"/>
      <c r="E337" s="205"/>
      <c r="F337" s="264">
        <f>G337/C339</f>
        <v>52732.00689029917</v>
      </c>
      <c r="G337" s="206">
        <f>D295</f>
        <v>174490.21079999997</v>
      </c>
    </row>
    <row r="338" spans="1:7" ht="15.75" x14ac:dyDescent="0.25">
      <c r="A338" s="31"/>
      <c r="B338" s="207"/>
      <c r="C338" s="186"/>
      <c r="D338" s="186"/>
      <c r="E338" s="179"/>
      <c r="F338" s="99"/>
      <c r="G338" s="107"/>
    </row>
    <row r="339" spans="1:7" ht="18" customHeight="1" x14ac:dyDescent="0.25">
      <c r="A339" s="31"/>
      <c r="B339" s="208" t="s">
        <v>179</v>
      </c>
      <c r="C339" s="288">
        <f>G253</f>
        <v>3.3090000000000002</v>
      </c>
      <c r="D339" s="186"/>
      <c r="E339" s="179"/>
      <c r="F339" s="209"/>
      <c r="G339" s="99"/>
    </row>
    <row r="340" spans="1:7" ht="10.5" customHeight="1" x14ac:dyDescent="0.25">
      <c r="A340" s="31"/>
      <c r="B340" s="208"/>
      <c r="C340" s="186"/>
      <c r="D340" s="186"/>
      <c r="E340" s="179"/>
      <c r="F340" s="209"/>
      <c r="G340" s="107"/>
    </row>
    <row r="341" spans="1:7" ht="15.75" hidden="1" x14ac:dyDescent="0.25">
      <c r="A341" s="31"/>
      <c r="B341" s="208"/>
      <c r="C341" s="186"/>
      <c r="D341" s="186"/>
      <c r="E341" s="179"/>
      <c r="F341" s="209"/>
      <c r="G341" s="107"/>
    </row>
    <row r="342" spans="1:7" ht="15.75" hidden="1" x14ac:dyDescent="0.25">
      <c r="A342" s="31"/>
      <c r="B342" s="208"/>
      <c r="C342" s="186"/>
      <c r="D342" s="186"/>
      <c r="E342" s="179"/>
      <c r="F342" s="209"/>
      <c r="G342" s="107"/>
    </row>
    <row r="343" spans="1:7" ht="15.75" hidden="1" x14ac:dyDescent="0.25">
      <c r="A343" s="31"/>
      <c r="B343" s="208"/>
      <c r="C343" s="186"/>
      <c r="D343" s="186"/>
      <c r="E343" s="179"/>
      <c r="F343" s="209"/>
      <c r="G343" s="107"/>
    </row>
    <row r="344" spans="1:7" ht="15.75" x14ac:dyDescent="0.25">
      <c r="A344" s="26" t="s">
        <v>112</v>
      </c>
      <c r="B344" s="107"/>
      <c r="C344" s="107"/>
      <c r="D344" s="107"/>
      <c r="E344" s="107"/>
      <c r="F344" s="107"/>
      <c r="G344" s="107"/>
    </row>
    <row r="345" spans="1:7" ht="13.5" customHeight="1" x14ac:dyDescent="0.25">
      <c r="A345" s="26"/>
      <c r="B345" s="107"/>
      <c r="C345" s="107"/>
      <c r="D345" s="107"/>
      <c r="E345" s="107"/>
      <c r="F345" s="107"/>
      <c r="G345" s="107"/>
    </row>
    <row r="346" spans="1:7" ht="15.75" x14ac:dyDescent="0.25">
      <c r="A346" s="26" t="s">
        <v>219</v>
      </c>
      <c r="B346" s="107"/>
      <c r="C346" s="107"/>
      <c r="D346" s="107"/>
      <c r="E346" s="107"/>
      <c r="F346" s="107"/>
      <c r="G346" s="107"/>
    </row>
    <row r="347" spans="1:7" ht="29.25" customHeight="1" x14ac:dyDescent="0.25">
      <c r="A347" s="3"/>
      <c r="B347" s="321" t="s">
        <v>48</v>
      </c>
      <c r="C347" s="321"/>
      <c r="D347" s="321"/>
      <c r="E347" s="321"/>
      <c r="F347" s="321"/>
      <c r="G347" s="321"/>
    </row>
    <row r="348" spans="1:7" ht="9.75" customHeight="1" x14ac:dyDescent="0.25">
      <c r="A348" s="3"/>
      <c r="B348" s="210"/>
      <c r="C348" s="210"/>
      <c r="D348" s="210"/>
      <c r="E348" s="210"/>
      <c r="F348" s="210"/>
      <c r="G348" s="210"/>
    </row>
    <row r="349" spans="1:7" ht="15.75" x14ac:dyDescent="0.25">
      <c r="A349" s="26" t="s">
        <v>220</v>
      </c>
      <c r="B349" s="107"/>
      <c r="C349" s="107"/>
      <c r="D349" s="107"/>
      <c r="E349" s="107"/>
      <c r="F349" s="107"/>
      <c r="G349" s="107"/>
    </row>
    <row r="350" spans="1:7" ht="26.25" customHeight="1" x14ac:dyDescent="0.25">
      <c r="A350" s="3"/>
      <c r="B350" s="321" t="s">
        <v>225</v>
      </c>
      <c r="C350" s="321"/>
      <c r="D350" s="321"/>
      <c r="E350" s="321"/>
      <c r="F350" s="321"/>
      <c r="G350" s="321"/>
    </row>
    <row r="351" spans="1:7" x14ac:dyDescent="0.25">
      <c r="A351" s="3"/>
      <c r="B351" s="214"/>
      <c r="C351" s="214"/>
      <c r="D351" s="214"/>
      <c r="E351" s="214"/>
      <c r="F351" s="214"/>
      <c r="G351" s="214"/>
    </row>
    <row r="352" spans="1:7" ht="15.75" x14ac:dyDescent="0.25">
      <c r="A352" s="26" t="s">
        <v>227</v>
      </c>
      <c r="B352" s="107"/>
      <c r="C352" s="214"/>
      <c r="D352" s="214"/>
      <c r="E352" s="214"/>
      <c r="F352" s="214"/>
      <c r="G352" s="214"/>
    </row>
    <row r="353" spans="1:7" ht="27.75" customHeight="1" x14ac:dyDescent="0.25">
      <c r="A353" s="3"/>
      <c r="B353" s="321" t="s">
        <v>226</v>
      </c>
      <c r="C353" s="321"/>
      <c r="D353" s="321"/>
      <c r="E353" s="321"/>
      <c r="F353" s="321"/>
      <c r="G353" s="321"/>
    </row>
    <row r="354" spans="1:7" ht="15" customHeight="1" x14ac:dyDescent="0.25">
      <c r="A354" s="3"/>
      <c r="B354" s="250"/>
      <c r="C354" s="250"/>
      <c r="D354" s="250"/>
      <c r="E354" s="250"/>
      <c r="F354" s="250"/>
      <c r="G354" s="250"/>
    </row>
    <row r="355" spans="1:7" ht="15.75" x14ac:dyDescent="0.25">
      <c r="A355" s="26" t="s">
        <v>221</v>
      </c>
      <c r="B355" s="107"/>
      <c r="C355" s="107"/>
      <c r="D355" s="107"/>
      <c r="E355" s="107"/>
      <c r="F355" s="107"/>
      <c r="G355" s="107"/>
    </row>
    <row r="356" spans="1:7" ht="27.6" customHeight="1" x14ac:dyDescent="0.25">
      <c r="A356" s="3"/>
      <c r="B356" s="406" t="s">
        <v>188</v>
      </c>
      <c r="C356" s="406"/>
      <c r="D356" s="406"/>
      <c r="E356" s="406"/>
      <c r="F356" s="406"/>
      <c r="G356" s="406"/>
    </row>
    <row r="357" spans="1:7" ht="15" customHeight="1" x14ac:dyDescent="0.25">
      <c r="A357" s="3"/>
      <c r="B357" s="211"/>
      <c r="C357" s="211"/>
      <c r="D357" s="211"/>
      <c r="E357" s="211"/>
      <c r="F357" s="211"/>
      <c r="G357" s="211"/>
    </row>
    <row r="358" spans="1:7" ht="21.75" customHeight="1" x14ac:dyDescent="0.25">
      <c r="A358" s="25" t="s">
        <v>244</v>
      </c>
      <c r="B358" s="211"/>
      <c r="C358" s="211"/>
      <c r="D358" s="211"/>
      <c r="E358" s="211"/>
      <c r="F358" s="211"/>
      <c r="G358" s="211"/>
    </row>
    <row r="359" spans="1:7" ht="16.5" customHeight="1" x14ac:dyDescent="0.25">
      <c r="A359" s="3"/>
      <c r="B359" s="402" t="s">
        <v>228</v>
      </c>
      <c r="C359" s="402"/>
      <c r="D359" s="402"/>
      <c r="E359" s="403" t="s">
        <v>299</v>
      </c>
      <c r="F359" s="404"/>
      <c r="G359" s="405"/>
    </row>
    <row r="360" spans="1:7" ht="16.5" customHeight="1" x14ac:dyDescent="0.25">
      <c r="A360" s="3"/>
      <c r="B360" s="211"/>
      <c r="C360" s="211"/>
      <c r="D360" s="211"/>
      <c r="E360" s="211"/>
      <c r="F360" s="211"/>
      <c r="G360" s="211"/>
    </row>
    <row r="361" spans="1:7" ht="18.75" customHeight="1" x14ac:dyDescent="0.25">
      <c r="A361" s="117" t="s">
        <v>230</v>
      </c>
      <c r="B361" s="233"/>
      <c r="C361" s="234"/>
      <c r="D361" s="234"/>
      <c r="E361" s="234"/>
      <c r="F361" s="234"/>
      <c r="G361" s="234"/>
    </row>
    <row r="362" spans="1:7" ht="18.75" customHeight="1" x14ac:dyDescent="0.25">
      <c r="A362" s="107"/>
      <c r="B362" s="402" t="s">
        <v>229</v>
      </c>
      <c r="C362" s="402"/>
      <c r="D362" s="402"/>
      <c r="E362" s="403" t="s">
        <v>268</v>
      </c>
      <c r="F362" s="404"/>
      <c r="G362" s="405"/>
    </row>
    <row r="363" spans="1:7" ht="15.75" customHeight="1" x14ac:dyDescent="0.25">
      <c r="A363" s="3"/>
      <c r="B363" s="211"/>
      <c r="C363" s="211"/>
      <c r="D363" s="211"/>
      <c r="E363" s="211"/>
      <c r="F363" s="211"/>
      <c r="G363" s="211"/>
    </row>
    <row r="364" spans="1:7" ht="15" customHeight="1" x14ac:dyDescent="0.25">
      <c r="A364" s="137" t="s">
        <v>339</v>
      </c>
      <c r="B364" s="230"/>
      <c r="C364" s="230"/>
      <c r="D364" s="230"/>
      <c r="E364" s="230"/>
      <c r="F364" s="230"/>
      <c r="G364" s="230"/>
    </row>
    <row r="365" spans="1:7" ht="21" customHeight="1" x14ac:dyDescent="0.25">
      <c r="A365" s="113"/>
      <c r="B365" s="407" t="s">
        <v>245</v>
      </c>
      <c r="C365" s="407"/>
      <c r="D365" s="407"/>
      <c r="E365" s="407"/>
      <c r="F365" s="407"/>
      <c r="G365" s="407"/>
    </row>
    <row r="366" spans="1:7" ht="20.25" customHeight="1" x14ac:dyDescent="0.25">
      <c r="A366" s="113"/>
      <c r="B366" s="402" t="s">
        <v>231</v>
      </c>
      <c r="C366" s="402"/>
      <c r="D366" s="402"/>
      <c r="E366" s="402"/>
      <c r="F366" s="402"/>
      <c r="G366" s="402"/>
    </row>
    <row r="367" spans="1:7" ht="38.25" customHeight="1" x14ac:dyDescent="0.25">
      <c r="A367" s="113"/>
      <c r="B367" s="402" t="s">
        <v>232</v>
      </c>
      <c r="C367" s="402"/>
      <c r="D367" s="401" t="s">
        <v>233</v>
      </c>
      <c r="E367" s="401"/>
      <c r="F367" s="401"/>
      <c r="G367" s="401"/>
    </row>
    <row r="368" spans="1:7" ht="18.75" customHeight="1" x14ac:dyDescent="0.25">
      <c r="A368" s="113"/>
      <c r="B368" s="402" t="s">
        <v>234</v>
      </c>
      <c r="C368" s="402"/>
      <c r="D368" s="401" t="s">
        <v>235</v>
      </c>
      <c r="E368" s="401"/>
      <c r="F368" s="401"/>
      <c r="G368" s="401"/>
    </row>
    <row r="369" spans="1:7" ht="24" customHeight="1" x14ac:dyDescent="0.25">
      <c r="A369" s="113"/>
      <c r="B369" s="402" t="s">
        <v>236</v>
      </c>
      <c r="C369" s="402"/>
      <c r="D369" s="401" t="s">
        <v>237</v>
      </c>
      <c r="E369" s="401"/>
      <c r="F369" s="401"/>
      <c r="G369" s="401"/>
    </row>
    <row r="370" spans="1:7" ht="18" customHeight="1" x14ac:dyDescent="0.25">
      <c r="A370" s="113"/>
      <c r="B370" s="402" t="s">
        <v>238</v>
      </c>
      <c r="C370" s="402"/>
      <c r="D370" s="401" t="s">
        <v>239</v>
      </c>
      <c r="E370" s="401"/>
      <c r="F370" s="401"/>
      <c r="G370" s="401"/>
    </row>
    <row r="371" spans="1:7" ht="18.75" customHeight="1" x14ac:dyDescent="0.25">
      <c r="A371" s="113"/>
      <c r="B371" s="402" t="s">
        <v>240</v>
      </c>
      <c r="C371" s="402"/>
      <c r="D371" s="233"/>
      <c r="E371" s="233"/>
      <c r="F371" s="233"/>
      <c r="G371" s="233"/>
    </row>
    <row r="372" spans="1:7" ht="18.75" customHeight="1" x14ac:dyDescent="0.25">
      <c r="A372" s="125"/>
      <c r="B372" s="402" t="s">
        <v>241</v>
      </c>
      <c r="C372" s="402"/>
      <c r="D372" s="233"/>
      <c r="E372" s="233"/>
      <c r="F372" s="233"/>
      <c r="G372" s="233"/>
    </row>
    <row r="373" spans="1:7" ht="18.75" customHeight="1" x14ac:dyDescent="0.25">
      <c r="A373" s="125"/>
      <c r="B373" s="271"/>
      <c r="C373" s="271"/>
      <c r="D373" s="271"/>
      <c r="E373" s="271"/>
      <c r="F373" s="271"/>
      <c r="G373" s="271"/>
    </row>
    <row r="374" spans="1:7" ht="15" customHeight="1" x14ac:dyDescent="0.25">
      <c r="A374" s="137" t="s">
        <v>343</v>
      </c>
      <c r="B374" s="230"/>
      <c r="C374" s="230"/>
      <c r="D374" s="230"/>
      <c r="E374" s="230"/>
      <c r="F374" s="230"/>
      <c r="G374" s="230"/>
    </row>
    <row r="375" spans="1:7" ht="14.25" customHeight="1" x14ac:dyDescent="0.25">
      <c r="A375" s="3"/>
      <c r="B375" s="211"/>
      <c r="C375" s="211"/>
      <c r="D375" s="211"/>
      <c r="E375" s="211"/>
      <c r="F375" s="211"/>
      <c r="G375" s="211"/>
    </row>
    <row r="376" spans="1:7" ht="14.25" customHeight="1" x14ac:dyDescent="0.25">
      <c r="A376" s="3"/>
      <c r="B376" s="353" t="s">
        <v>342</v>
      </c>
      <c r="C376" s="353"/>
      <c r="D376" s="353"/>
      <c r="E376" s="353"/>
      <c r="F376" s="211"/>
      <c r="G376" s="211"/>
    </row>
    <row r="377" spans="1:7" ht="14.25" customHeight="1" x14ac:dyDescent="0.25">
      <c r="A377" s="3"/>
      <c r="B377" s="353"/>
      <c r="C377" s="353"/>
      <c r="D377" s="353"/>
      <c r="E377" s="353"/>
      <c r="F377" s="211"/>
      <c r="G377" s="211"/>
    </row>
    <row r="378" spans="1:7" ht="14.25" customHeight="1" x14ac:dyDescent="0.25">
      <c r="A378" s="3"/>
      <c r="B378" s="353"/>
      <c r="C378" s="353"/>
      <c r="D378" s="353"/>
      <c r="E378" s="353"/>
      <c r="F378" s="211"/>
      <c r="G378" s="211"/>
    </row>
    <row r="379" spans="1:7" ht="14.25" customHeight="1" x14ac:dyDescent="0.25">
      <c r="A379" s="3"/>
      <c r="B379" s="353"/>
      <c r="C379" s="353"/>
      <c r="D379" s="353"/>
      <c r="E379" s="353"/>
      <c r="F379" s="211"/>
      <c r="G379" s="211"/>
    </row>
    <row r="380" spans="1:7" ht="14.25" customHeight="1" x14ac:dyDescent="0.25">
      <c r="A380" s="3"/>
      <c r="B380" s="211"/>
      <c r="C380" s="211"/>
      <c r="D380" s="211"/>
      <c r="E380" s="211"/>
      <c r="F380" s="211"/>
      <c r="G380" s="211"/>
    </row>
    <row r="381" spans="1:7" ht="14.25" customHeight="1" x14ac:dyDescent="0.25">
      <c r="A381" s="3"/>
      <c r="B381" s="211"/>
      <c r="C381" s="211"/>
      <c r="D381" s="211"/>
      <c r="E381" s="211"/>
      <c r="F381" s="211"/>
      <c r="G381" s="211"/>
    </row>
    <row r="382" spans="1:7" ht="14.25" customHeight="1" x14ac:dyDescent="0.25">
      <c r="A382" s="3"/>
      <c r="B382" s="211"/>
      <c r="C382" s="211"/>
      <c r="D382" s="211"/>
      <c r="E382" s="211"/>
      <c r="F382" s="211"/>
      <c r="G382" s="211"/>
    </row>
    <row r="383" spans="1:7" ht="15.75" x14ac:dyDescent="0.25">
      <c r="A383" s="26" t="s">
        <v>340</v>
      </c>
      <c r="B383" s="107"/>
      <c r="C383" s="107"/>
      <c r="D383" s="107"/>
      <c r="E383" s="107"/>
      <c r="F383" s="107"/>
      <c r="G383" s="107"/>
    </row>
    <row r="384" spans="1:7" ht="29.45" customHeight="1" x14ac:dyDescent="0.25">
      <c r="A384" s="3"/>
      <c r="B384" s="354" t="s">
        <v>35</v>
      </c>
      <c r="C384" s="354"/>
      <c r="D384" s="354"/>
      <c r="E384" s="354"/>
      <c r="F384" s="354"/>
      <c r="G384" s="354"/>
    </row>
    <row r="385" spans="1:7" ht="15.75" x14ac:dyDescent="0.25">
      <c r="A385" s="28"/>
      <c r="B385" s="107" t="s">
        <v>38</v>
      </c>
      <c r="C385" s="107"/>
      <c r="D385" s="289" t="s">
        <v>100</v>
      </c>
      <c r="E385" s="107"/>
      <c r="F385" s="107"/>
      <c r="G385" s="107"/>
    </row>
    <row r="386" spans="1:7" ht="15.75" x14ac:dyDescent="0.25">
      <c r="A386" s="28"/>
      <c r="B386" s="107" t="s">
        <v>39</v>
      </c>
      <c r="C386" s="107"/>
      <c r="D386" s="289" t="s">
        <v>100</v>
      </c>
      <c r="E386" s="107"/>
      <c r="F386" s="107"/>
      <c r="G386" s="107"/>
    </row>
    <row r="387" spans="1:7" ht="15.75" x14ac:dyDescent="0.25">
      <c r="A387" s="28"/>
      <c r="B387" s="107" t="s">
        <v>132</v>
      </c>
      <c r="C387" s="107"/>
      <c r="D387" s="289" t="s">
        <v>100</v>
      </c>
      <c r="E387" s="107"/>
      <c r="F387" s="107"/>
      <c r="G387" s="107"/>
    </row>
    <row r="388" spans="1:7" ht="15.75" x14ac:dyDescent="0.25">
      <c r="A388" s="28"/>
      <c r="B388" s="107" t="s">
        <v>140</v>
      </c>
      <c r="C388" s="107"/>
      <c r="D388" s="289" t="s">
        <v>100</v>
      </c>
      <c r="E388" s="107"/>
      <c r="F388" s="107"/>
      <c r="G388" s="107"/>
    </row>
    <row r="389" spans="1:7" ht="15.75" x14ac:dyDescent="0.25">
      <c r="A389" s="28"/>
      <c r="B389" s="107" t="s">
        <v>40</v>
      </c>
      <c r="C389" s="107"/>
      <c r="D389" s="289" t="s">
        <v>100</v>
      </c>
      <c r="E389" s="107"/>
      <c r="F389" s="107"/>
      <c r="G389" s="107"/>
    </row>
    <row r="390" spans="1:7" ht="15.75" x14ac:dyDescent="0.25">
      <c r="A390" s="28"/>
      <c r="B390" s="107" t="s">
        <v>84</v>
      </c>
      <c r="C390" s="107"/>
      <c r="D390" s="289" t="s">
        <v>100</v>
      </c>
      <c r="E390" s="107"/>
      <c r="F390" s="107"/>
      <c r="G390" s="107"/>
    </row>
    <row r="391" spans="1:7" ht="14.25" customHeight="1" x14ac:dyDescent="0.25">
      <c r="A391" s="28"/>
      <c r="B391" s="107"/>
      <c r="C391" s="107"/>
      <c r="D391" s="212"/>
      <c r="E391" s="107"/>
      <c r="F391" s="107"/>
      <c r="G391" s="107"/>
    </row>
    <row r="392" spans="1:7" ht="15.75" x14ac:dyDescent="0.25">
      <c r="A392" s="26" t="s">
        <v>341</v>
      </c>
      <c r="B392" s="107"/>
      <c r="C392" s="107"/>
      <c r="D392" s="107"/>
      <c r="E392" s="107"/>
      <c r="F392" s="107"/>
      <c r="G392" s="107"/>
    </row>
    <row r="393" spans="1:7" ht="15.75" x14ac:dyDescent="0.25">
      <c r="A393" s="8"/>
      <c r="B393" s="136" t="s">
        <v>36</v>
      </c>
      <c r="C393" s="281" t="s">
        <v>54</v>
      </c>
      <c r="D393" s="101"/>
      <c r="E393" s="101"/>
      <c r="F393" s="101"/>
      <c r="G393" s="138"/>
    </row>
    <row r="394" spans="1:7" ht="15.75" x14ac:dyDescent="0.25">
      <c r="A394" s="12"/>
      <c r="B394" s="82" t="s">
        <v>49</v>
      </c>
      <c r="C394" s="275" t="s">
        <v>52</v>
      </c>
      <c r="D394" s="173" t="s">
        <v>53</v>
      </c>
      <c r="E394" s="107">
        <v>12452</v>
      </c>
      <c r="F394" s="107"/>
      <c r="G394" s="107"/>
    </row>
    <row r="395" spans="1:7" ht="15.75" x14ac:dyDescent="0.25">
      <c r="A395" s="32"/>
      <c r="B395" s="108" t="s">
        <v>50</v>
      </c>
      <c r="C395" s="275" t="s">
        <v>51</v>
      </c>
      <c r="D395" s="107"/>
      <c r="E395" s="107"/>
      <c r="F395" s="107"/>
      <c r="G395" s="107"/>
    </row>
    <row r="396" spans="1:7" ht="15.75" x14ac:dyDescent="0.25">
      <c r="A396" s="6"/>
      <c r="B396" s="108"/>
      <c r="C396" s="107"/>
      <c r="D396" s="107"/>
      <c r="E396" s="107"/>
      <c r="F396" s="107"/>
      <c r="G396" s="107"/>
    </row>
    <row r="397" spans="1:7" ht="15.75" x14ac:dyDescent="0.25">
      <c r="A397" s="26" t="s">
        <v>345</v>
      </c>
      <c r="B397" s="107"/>
      <c r="C397" s="107"/>
      <c r="D397" s="107"/>
      <c r="E397" s="107"/>
      <c r="F397" s="107"/>
      <c r="G397" s="107"/>
    </row>
    <row r="398" spans="1:7" ht="15.75" x14ac:dyDescent="0.25">
      <c r="A398" s="33"/>
      <c r="B398" s="107"/>
      <c r="C398" s="107"/>
      <c r="D398" s="107"/>
      <c r="E398" s="107"/>
      <c r="F398" s="107"/>
      <c r="G398" s="107"/>
    </row>
    <row r="399" spans="1:7" ht="15.75" x14ac:dyDescent="0.25">
      <c r="A399" s="33"/>
      <c r="B399" s="107" t="s">
        <v>344</v>
      </c>
      <c r="C399" s="107"/>
      <c r="D399" s="107"/>
      <c r="E399" s="107"/>
      <c r="F399" s="107"/>
      <c r="G399" s="107"/>
    </row>
    <row r="400" spans="1:7" ht="15.75" x14ac:dyDescent="0.25">
      <c r="A400" s="33"/>
      <c r="B400" s="107"/>
      <c r="C400" s="107"/>
      <c r="D400" s="107"/>
      <c r="E400" s="107"/>
      <c r="F400" s="107"/>
      <c r="G400" s="107"/>
    </row>
    <row r="401" spans="1:7" ht="15.75" x14ac:dyDescent="0.25">
      <c r="A401" s="33"/>
      <c r="B401" s="107"/>
      <c r="C401" s="107"/>
      <c r="D401" s="107"/>
      <c r="E401" s="107"/>
      <c r="F401" s="107"/>
      <c r="G401" s="107"/>
    </row>
    <row r="402" spans="1:7" ht="15.75" x14ac:dyDescent="0.25">
      <c r="A402" s="3" t="s">
        <v>354</v>
      </c>
      <c r="B402" s="107"/>
      <c r="C402" s="107"/>
      <c r="D402" s="107"/>
      <c r="E402" s="107"/>
      <c r="F402" s="107"/>
      <c r="G402" s="107"/>
    </row>
    <row r="403" spans="1:7" ht="15.75" x14ac:dyDescent="0.25">
      <c r="A403" s="3"/>
      <c r="B403" s="107"/>
      <c r="C403" s="107"/>
      <c r="D403" s="107"/>
      <c r="E403" s="107"/>
      <c r="F403" s="107"/>
      <c r="G403" s="107"/>
    </row>
    <row r="404" spans="1:7" ht="15.75" x14ac:dyDescent="0.25">
      <c r="A404" s="3"/>
      <c r="B404" s="107"/>
      <c r="C404" s="107"/>
      <c r="D404" s="107"/>
      <c r="E404" s="107"/>
      <c r="F404" s="107"/>
      <c r="G404" s="107"/>
    </row>
    <row r="405" spans="1:7" ht="15.75" x14ac:dyDescent="0.25">
      <c r="A405" s="3"/>
      <c r="B405" s="107"/>
      <c r="C405" s="107"/>
      <c r="D405" s="107"/>
      <c r="E405" s="107"/>
      <c r="F405" s="107"/>
      <c r="G405" s="107"/>
    </row>
    <row r="406" spans="1:7" ht="15.75" x14ac:dyDescent="0.25">
      <c r="A406" s="3"/>
      <c r="B406" s="107"/>
      <c r="C406" s="107"/>
      <c r="D406" s="107"/>
      <c r="E406" s="107"/>
      <c r="F406" s="107"/>
      <c r="G406" s="107"/>
    </row>
    <row r="407" spans="1:7" ht="15.75" x14ac:dyDescent="0.25">
      <c r="A407" s="3"/>
      <c r="B407" s="107"/>
      <c r="C407" s="107"/>
      <c r="D407" s="107"/>
      <c r="E407" s="107"/>
      <c r="F407" s="107"/>
      <c r="G407" s="107"/>
    </row>
    <row r="408" spans="1:7" x14ac:dyDescent="0.25">
      <c r="A408" s="3"/>
      <c r="B408" s="3"/>
      <c r="C408" s="3"/>
      <c r="D408" s="3"/>
      <c r="E408" s="3"/>
      <c r="F408" s="3"/>
      <c r="G408" s="3"/>
    </row>
    <row r="409" spans="1:7" x14ac:dyDescent="0.25">
      <c r="A409" s="3"/>
      <c r="B409" s="3"/>
      <c r="C409" s="3"/>
      <c r="D409" s="3"/>
      <c r="E409" s="3"/>
      <c r="F409" s="3"/>
      <c r="G409" s="3"/>
    </row>
  </sheetData>
  <mergeCells count="116">
    <mergeCell ref="B226:C226"/>
    <mergeCell ref="B350:G350"/>
    <mergeCell ref="B347:G347"/>
    <mergeCell ref="B376:E379"/>
    <mergeCell ref="B384:G384"/>
    <mergeCell ref="D370:G370"/>
    <mergeCell ref="D369:G369"/>
    <mergeCell ref="D368:G368"/>
    <mergeCell ref="D367:G367"/>
    <mergeCell ref="B366:G366"/>
    <mergeCell ref="B362:D362"/>
    <mergeCell ref="E362:G362"/>
    <mergeCell ref="B356:G356"/>
    <mergeCell ref="B359:D359"/>
    <mergeCell ref="E359:G359"/>
    <mergeCell ref="B372:C372"/>
    <mergeCell ref="B369:C369"/>
    <mergeCell ref="B370:C370"/>
    <mergeCell ref="B371:C371"/>
    <mergeCell ref="B367:C367"/>
    <mergeCell ref="B368:C368"/>
    <mergeCell ref="B365:G365"/>
    <mergeCell ref="D227:E227"/>
    <mergeCell ref="D228:E228"/>
    <mergeCell ref="D229:E229"/>
    <mergeCell ref="D231:E231"/>
    <mergeCell ref="B353:G353"/>
    <mergeCell ref="B317:G317"/>
    <mergeCell ref="B231:C231"/>
    <mergeCell ref="B227:C227"/>
    <mergeCell ref="B228:C228"/>
    <mergeCell ref="B229:C229"/>
    <mergeCell ref="B230:C230"/>
    <mergeCell ref="B258:E258"/>
    <mergeCell ref="D230:E230"/>
    <mergeCell ref="D232:E232"/>
    <mergeCell ref="D94:G94"/>
    <mergeCell ref="B94:C94"/>
    <mergeCell ref="B91:C91"/>
    <mergeCell ref="B141:G141"/>
    <mergeCell ref="D110:G110"/>
    <mergeCell ref="C135:G135"/>
    <mergeCell ref="C105:F105"/>
    <mergeCell ref="E156:G156"/>
    <mergeCell ref="C106:F106"/>
    <mergeCell ref="B102:G102"/>
    <mergeCell ref="C103:F103"/>
    <mergeCell ref="C104:F104"/>
    <mergeCell ref="C133:G133"/>
    <mergeCell ref="C134:G134"/>
    <mergeCell ref="B148:G148"/>
    <mergeCell ref="B151:G151"/>
    <mergeCell ref="B152:G152"/>
    <mergeCell ref="E154:G154"/>
    <mergeCell ref="C139:G139"/>
    <mergeCell ref="C138:G138"/>
    <mergeCell ref="C136:G136"/>
    <mergeCell ref="B131:G131"/>
    <mergeCell ref="F5:G5"/>
    <mergeCell ref="F6:G6"/>
    <mergeCell ref="B93:C93"/>
    <mergeCell ref="B92:C92"/>
    <mergeCell ref="D91:G91"/>
    <mergeCell ref="D93:G93"/>
    <mergeCell ref="C79:G79"/>
    <mergeCell ref="C83:G83"/>
    <mergeCell ref="C84:G84"/>
    <mergeCell ref="D92:G92"/>
    <mergeCell ref="B245:G245"/>
    <mergeCell ref="B332:D332"/>
    <mergeCell ref="B117:G117"/>
    <mergeCell ref="F169:G169"/>
    <mergeCell ref="C169:D169"/>
    <mergeCell ref="C128:G128"/>
    <mergeCell ref="C129:G129"/>
    <mergeCell ref="B120:G120"/>
    <mergeCell ref="C121:G121"/>
    <mergeCell ref="B119:E119"/>
    <mergeCell ref="C122:G122"/>
    <mergeCell ref="B179:G179"/>
    <mergeCell ref="C123:G123"/>
    <mergeCell ref="C124:G124"/>
    <mergeCell ref="C126:G126"/>
    <mergeCell ref="C127:G127"/>
    <mergeCell ref="B182:G182"/>
    <mergeCell ref="C132:G132"/>
    <mergeCell ref="B271:C271"/>
    <mergeCell ref="B247:C247"/>
    <mergeCell ref="B193:G193"/>
    <mergeCell ref="B232:C232"/>
    <mergeCell ref="D225:E225"/>
    <mergeCell ref="D226:E226"/>
    <mergeCell ref="B2:G2"/>
    <mergeCell ref="B3:G3"/>
    <mergeCell ref="B239:G239"/>
    <mergeCell ref="C13:G13"/>
    <mergeCell ref="F66:G66"/>
    <mergeCell ref="C77:G77"/>
    <mergeCell ref="C8:G8"/>
    <mergeCell ref="C10:G10"/>
    <mergeCell ref="B12:G12"/>
    <mergeCell ref="C9:G9"/>
    <mergeCell ref="A15:F15"/>
    <mergeCell ref="D49:G49"/>
    <mergeCell ref="B51:E51"/>
    <mergeCell ref="A63:G63"/>
    <mergeCell ref="D72:G73"/>
    <mergeCell ref="C75:G75"/>
    <mergeCell ref="F65:G65"/>
    <mergeCell ref="F67:G67"/>
    <mergeCell ref="C45:E45"/>
    <mergeCell ref="C46:G46"/>
    <mergeCell ref="C137:G137"/>
    <mergeCell ref="B176:G176"/>
    <mergeCell ref="B225:C225"/>
    <mergeCell ref="C221:E221"/>
  </mergeCells>
  <pageMargins left="0.9055118110236221" right="0.51181102362204722" top="0.74803149606299213" bottom="0.74690934065934067" header="0.31496062992125984" footer="0.31496062992125984"/>
  <pageSetup paperSize="9" scale="75" orientation="portrait" horizontalDpi="360" verticalDpi="360" r:id="rId1"/>
  <headerFooter>
    <oddHeader xml:space="preserve">&amp;L&amp;"Aparajita,Normal"&amp;10&amp;K00+000ARQ. CYNTHIA F. OCHOA PINO
CAP N° 12452 - SBS N° 2436-2015&amp;C </oddHeader>
    <oddFooter>&amp;C&amp;8&amp;K00+000Av. Benigno La Torre Palma N° 416-Abancay       
Cel 983637821,  RPM *988692, RPC 940234178, 083-324720</oddFooter>
  </headerFooter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L195"/>
  <sheetViews>
    <sheetView view="pageBreakPreview" topLeftCell="A16" zoomScale="90" zoomScaleNormal="90" zoomScaleSheetLayoutView="90" zoomScalePageLayoutView="33" workbookViewId="0">
      <selection activeCell="Q21" sqref="Q21"/>
    </sheetView>
  </sheetViews>
  <sheetFormatPr baseColWidth="10" defaultRowHeight="15" x14ac:dyDescent="0.25"/>
  <sheetData>
    <row r="2" spans="1:12" ht="37.15" customHeight="1" x14ac:dyDescent="0.25">
      <c r="A2" s="409" t="s">
        <v>69</v>
      </c>
      <c r="B2" s="410"/>
      <c r="C2" s="410"/>
      <c r="D2" s="410"/>
      <c r="E2" s="410"/>
      <c r="F2" s="410"/>
      <c r="G2" s="410"/>
      <c r="H2" s="410"/>
      <c r="I2" s="410"/>
      <c r="J2" s="410"/>
      <c r="K2" s="35"/>
      <c r="L2" s="35"/>
    </row>
    <row r="3" spans="1:12" ht="16.5" customHeight="1" x14ac:dyDescent="0.25">
      <c r="A3" s="222" t="s">
        <v>6</v>
      </c>
      <c r="B3" s="222"/>
      <c r="C3" s="222"/>
      <c r="D3" s="222"/>
      <c r="E3" s="222"/>
      <c r="F3" s="222"/>
      <c r="G3" s="222"/>
      <c r="H3" s="222"/>
      <c r="I3" s="222"/>
      <c r="J3" s="222"/>
      <c r="K3" s="35"/>
      <c r="L3" s="35"/>
    </row>
    <row r="4" spans="1:12" ht="15.75" customHeight="1" x14ac:dyDescent="0.25">
      <c r="A4" s="222"/>
      <c r="B4" s="222"/>
      <c r="C4" s="222"/>
      <c r="D4" s="222"/>
      <c r="E4" s="222"/>
      <c r="F4" s="222"/>
      <c r="G4" s="222"/>
      <c r="H4" s="222"/>
      <c r="I4" s="222"/>
      <c r="J4" s="222"/>
      <c r="K4" s="35"/>
      <c r="L4" s="35"/>
    </row>
    <row r="18" spans="1:10" x14ac:dyDescent="0.25">
      <c r="H18" s="42"/>
      <c r="I18" s="42"/>
    </row>
    <row r="20" spans="1:10" x14ac:dyDescent="0.25">
      <c r="F20" s="408"/>
      <c r="G20" s="408"/>
      <c r="H20" s="408"/>
      <c r="I20" s="408"/>
    </row>
    <row r="21" spans="1:10" x14ac:dyDescent="0.25">
      <c r="F21" s="408"/>
      <c r="G21" s="408"/>
      <c r="H21" s="408"/>
      <c r="I21" s="408"/>
    </row>
    <row r="23" spans="1:10" x14ac:dyDescent="0.25">
      <c r="E23" s="42"/>
      <c r="F23" s="42"/>
      <c r="G23" s="42"/>
      <c r="H23" s="42"/>
      <c r="I23" s="42"/>
      <c r="J23" s="42"/>
    </row>
    <row r="24" spans="1:10" x14ac:dyDescent="0.25">
      <c r="A24" s="42"/>
      <c r="B24" s="42"/>
      <c r="C24" s="42"/>
      <c r="D24" s="42"/>
      <c r="G24" s="408"/>
      <c r="H24" s="408"/>
    </row>
    <row r="26" spans="1:10" x14ac:dyDescent="0.25">
      <c r="A26" s="408"/>
      <c r="B26" s="408"/>
      <c r="C26" s="408"/>
      <c r="D26" s="408"/>
      <c r="E26" s="408"/>
      <c r="F26" s="408"/>
      <c r="G26" s="408"/>
      <c r="H26" s="408"/>
      <c r="I26" s="408"/>
      <c r="J26" s="408"/>
    </row>
    <row r="29" spans="1:10" x14ac:dyDescent="0.25">
      <c r="A29" s="408" t="s">
        <v>265</v>
      </c>
      <c r="B29" s="408"/>
      <c r="C29" s="408"/>
      <c r="D29" s="408"/>
      <c r="E29" s="408"/>
      <c r="F29" s="408"/>
      <c r="G29" s="408"/>
      <c r="H29" s="408"/>
      <c r="I29" s="408"/>
      <c r="J29" s="408"/>
    </row>
    <row r="36" spans="1:10" x14ac:dyDescent="0.25">
      <c r="A36" s="408"/>
      <c r="B36" s="408"/>
      <c r="C36" s="408"/>
      <c r="D36" s="408"/>
    </row>
    <row r="37" spans="1:10" x14ac:dyDescent="0.25">
      <c r="A37" s="408"/>
      <c r="B37" s="408"/>
      <c r="C37" s="408"/>
      <c r="D37" s="408"/>
      <c r="G37" s="408"/>
      <c r="H37" s="408"/>
    </row>
    <row r="38" spans="1:10" x14ac:dyDescent="0.25">
      <c r="A38" s="408"/>
      <c r="B38" s="408"/>
      <c r="C38" s="408"/>
      <c r="D38" s="408"/>
      <c r="E38" s="408"/>
      <c r="F38" s="42"/>
      <c r="G38" s="42"/>
      <c r="H38" s="42"/>
    </row>
    <row r="46" spans="1:10" x14ac:dyDescent="0.25">
      <c r="A46" s="408"/>
      <c r="B46" s="408"/>
      <c r="C46" s="408"/>
      <c r="D46" s="408"/>
      <c r="E46" s="408"/>
      <c r="F46" s="408"/>
      <c r="G46" s="408"/>
      <c r="H46" s="408"/>
      <c r="I46" s="408"/>
      <c r="J46" s="408"/>
    </row>
    <row r="47" spans="1:10" x14ac:dyDescent="0.25">
      <c r="A47" s="408" t="s">
        <v>300</v>
      </c>
      <c r="B47" s="408"/>
      <c r="C47" s="408"/>
      <c r="D47" s="408"/>
      <c r="E47" s="408"/>
      <c r="F47" s="408" t="s">
        <v>301</v>
      </c>
      <c r="G47" s="408"/>
      <c r="H47" s="408"/>
      <c r="I47" s="408"/>
      <c r="J47" s="408"/>
    </row>
    <row r="50" spans="1:10" x14ac:dyDescent="0.25">
      <c r="B50" s="53"/>
      <c r="G50" s="42"/>
      <c r="H50" s="44"/>
    </row>
    <row r="51" spans="1:10" x14ac:dyDescent="0.25">
      <c r="F51" s="408"/>
      <c r="G51" s="408"/>
      <c r="H51" s="408"/>
      <c r="I51" s="408"/>
    </row>
    <row r="57" spans="1:10" x14ac:dyDescent="0.25">
      <c r="C57" s="408"/>
      <c r="D57" s="408"/>
      <c r="E57" s="408"/>
      <c r="F57" s="408"/>
      <c r="G57" s="408"/>
      <c r="H57" s="408"/>
    </row>
    <row r="61" spans="1:10" x14ac:dyDescent="0.25">
      <c r="B61" s="408"/>
      <c r="C61" s="408"/>
    </row>
    <row r="62" spans="1:10" x14ac:dyDescent="0.25">
      <c r="B62" s="408"/>
      <c r="C62" s="408"/>
      <c r="D62" s="42"/>
      <c r="E62" s="42"/>
      <c r="F62" s="42"/>
      <c r="G62" s="408"/>
      <c r="H62" s="408"/>
      <c r="I62" s="408"/>
    </row>
    <row r="64" spans="1:10" x14ac:dyDescent="0.25">
      <c r="A64" s="408" t="s">
        <v>296</v>
      </c>
      <c r="B64" s="408"/>
      <c r="C64" s="408"/>
      <c r="D64" s="408"/>
      <c r="E64" s="408"/>
      <c r="F64" s="408" t="s">
        <v>296</v>
      </c>
      <c r="G64" s="408"/>
      <c r="H64" s="408"/>
      <c r="I64" s="408"/>
      <c r="J64" s="408"/>
    </row>
    <row r="65" spans="1:10" x14ac:dyDescent="0.25">
      <c r="C65" s="42"/>
      <c r="D65" s="42"/>
      <c r="E65" s="42"/>
      <c r="F65" s="42"/>
      <c r="G65" s="42"/>
      <c r="H65" s="42"/>
    </row>
    <row r="67" spans="1:10" x14ac:dyDescent="0.25">
      <c r="F67" s="64"/>
      <c r="H67" s="42"/>
      <c r="I67" s="42"/>
      <c r="J67" s="42"/>
    </row>
    <row r="68" spans="1:10" x14ac:dyDescent="0.25">
      <c r="A68" s="216"/>
      <c r="B68" s="216"/>
      <c r="C68" s="216"/>
      <c r="D68" s="216"/>
      <c r="E68" s="216"/>
      <c r="F68" s="216"/>
      <c r="H68" s="42"/>
      <c r="I68" s="42"/>
      <c r="J68" s="42"/>
    </row>
    <row r="69" spans="1:10" x14ac:dyDescent="0.25">
      <c r="A69" s="216"/>
      <c r="B69" s="216"/>
      <c r="C69" s="216"/>
      <c r="D69" s="216"/>
      <c r="E69" s="216"/>
      <c r="F69" s="216"/>
      <c r="H69" s="42"/>
      <c r="I69" s="42"/>
      <c r="J69" s="42"/>
    </row>
    <row r="70" spans="1:10" x14ac:dyDescent="0.25">
      <c r="A70" s="216"/>
      <c r="B70" s="216"/>
      <c r="C70" s="216"/>
      <c r="D70" s="216"/>
      <c r="E70" s="216"/>
      <c r="F70" s="216"/>
      <c r="H70" s="42"/>
      <c r="I70" s="42"/>
      <c r="J70" s="42"/>
    </row>
    <row r="71" spans="1:10" x14ac:dyDescent="0.25">
      <c r="A71" s="216"/>
      <c r="B71" s="216"/>
      <c r="C71" s="216"/>
      <c r="D71" s="216"/>
      <c r="E71" s="216"/>
      <c r="F71" s="216"/>
      <c r="H71" s="42"/>
      <c r="I71" s="42"/>
      <c r="J71" s="42"/>
    </row>
    <row r="72" spans="1:10" x14ac:dyDescent="0.25">
      <c r="A72" s="216"/>
      <c r="B72" s="216"/>
      <c r="C72" s="216"/>
      <c r="D72" s="216"/>
      <c r="E72" s="216"/>
      <c r="F72" s="216"/>
      <c r="H72" s="42"/>
      <c r="I72" s="42"/>
      <c r="J72" s="42"/>
    </row>
    <row r="73" spans="1:10" x14ac:dyDescent="0.25">
      <c r="A73" s="216"/>
      <c r="B73" s="216"/>
      <c r="C73" s="216"/>
      <c r="D73" s="216"/>
      <c r="E73" s="216"/>
      <c r="F73" s="216"/>
      <c r="H73" s="42"/>
      <c r="I73" s="42"/>
      <c r="J73" s="42"/>
    </row>
    <row r="74" spans="1:10" x14ac:dyDescent="0.25">
      <c r="A74" s="216"/>
      <c r="B74" s="216"/>
      <c r="C74" s="216"/>
      <c r="D74" s="216"/>
      <c r="E74" s="216"/>
      <c r="F74" s="216"/>
      <c r="H74" s="42"/>
      <c r="I74" s="42"/>
      <c r="J74" s="42"/>
    </row>
    <row r="75" spans="1:10" x14ac:dyDescent="0.25">
      <c r="A75" s="216"/>
      <c r="B75" s="216"/>
      <c r="C75" s="216"/>
      <c r="D75" s="216"/>
      <c r="E75" s="216"/>
      <c r="F75" s="216"/>
      <c r="H75" s="42"/>
      <c r="I75" s="42"/>
      <c r="J75" s="42"/>
    </row>
    <row r="76" spans="1:10" x14ac:dyDescent="0.25">
      <c r="A76" s="216"/>
      <c r="B76" s="216"/>
      <c r="C76" s="216"/>
      <c r="D76" s="216"/>
      <c r="E76" s="216"/>
      <c r="F76" s="216"/>
      <c r="H76" s="42"/>
      <c r="I76" s="42"/>
      <c r="J76" s="42"/>
    </row>
    <row r="77" spans="1:10" x14ac:dyDescent="0.25">
      <c r="A77" s="216"/>
      <c r="B77" s="216"/>
      <c r="C77" s="216"/>
      <c r="D77" s="216"/>
      <c r="E77" s="216"/>
      <c r="F77" s="216"/>
      <c r="H77" s="42"/>
      <c r="I77" s="42"/>
      <c r="J77" s="42"/>
    </row>
    <row r="78" spans="1:10" x14ac:dyDescent="0.25">
      <c r="A78" s="216"/>
      <c r="B78" s="216"/>
      <c r="C78" s="216"/>
      <c r="D78" s="216"/>
      <c r="E78" s="216"/>
      <c r="F78" s="216"/>
      <c r="H78" s="42"/>
      <c r="I78" s="42"/>
      <c r="J78" s="42"/>
    </row>
    <row r="79" spans="1:10" x14ac:dyDescent="0.25">
      <c r="A79" s="216"/>
      <c r="B79" s="216"/>
      <c r="C79" s="216"/>
      <c r="D79" s="216"/>
      <c r="E79" s="216"/>
      <c r="F79" s="216"/>
      <c r="H79" s="42"/>
      <c r="I79" s="42"/>
      <c r="J79" s="42"/>
    </row>
    <row r="80" spans="1:10" x14ac:dyDescent="0.25">
      <c r="A80" s="216"/>
      <c r="B80" s="216"/>
      <c r="C80" s="408"/>
      <c r="D80" s="408"/>
      <c r="E80" s="216"/>
      <c r="F80" s="216"/>
      <c r="H80" s="408"/>
      <c r="I80" s="408"/>
      <c r="J80" s="42"/>
    </row>
    <row r="81" spans="1:10" x14ac:dyDescent="0.25">
      <c r="A81" s="216"/>
      <c r="B81" s="216"/>
      <c r="C81" s="216"/>
      <c r="D81" s="216"/>
      <c r="E81" s="216"/>
      <c r="F81" s="216"/>
      <c r="H81" s="42"/>
      <c r="I81" s="42"/>
      <c r="J81" s="42"/>
    </row>
    <row r="82" spans="1:10" x14ac:dyDescent="0.25">
      <c r="A82" s="216"/>
      <c r="B82" s="216"/>
      <c r="C82" s="216"/>
      <c r="D82" s="216"/>
      <c r="E82" s="216"/>
      <c r="F82" s="216"/>
      <c r="H82" s="42"/>
      <c r="I82" s="42"/>
      <c r="J82" s="42"/>
    </row>
    <row r="83" spans="1:10" x14ac:dyDescent="0.25">
      <c r="A83" s="408"/>
      <c r="B83" s="408"/>
      <c r="C83" s="408"/>
      <c r="D83" s="408"/>
      <c r="E83" s="408"/>
      <c r="F83" s="411"/>
      <c r="G83" s="411"/>
      <c r="H83" s="411"/>
      <c r="I83" s="411"/>
      <c r="J83" s="411"/>
    </row>
    <row r="84" spans="1:10" x14ac:dyDescent="0.25">
      <c r="A84" s="216"/>
      <c r="B84" s="216"/>
      <c r="C84" s="216"/>
      <c r="D84" s="216"/>
      <c r="E84" s="216"/>
      <c r="F84" s="216"/>
      <c r="H84" s="42"/>
      <c r="I84" s="42"/>
      <c r="J84" s="42"/>
    </row>
    <row r="85" spans="1:10" x14ac:dyDescent="0.25">
      <c r="A85" s="411"/>
      <c r="B85" s="411"/>
      <c r="C85" s="411"/>
      <c r="D85" s="411"/>
      <c r="E85" s="411"/>
      <c r="F85" s="411"/>
      <c r="G85" s="411"/>
      <c r="H85" s="411"/>
      <c r="I85" s="411"/>
      <c r="J85" s="411"/>
    </row>
    <row r="86" spans="1:10" x14ac:dyDescent="0.25">
      <c r="A86" s="216"/>
      <c r="B86" s="251"/>
      <c r="C86" s="42"/>
      <c r="D86" s="42"/>
      <c r="E86" s="42"/>
      <c r="F86" s="42"/>
      <c r="G86" s="42"/>
      <c r="H86" s="42"/>
      <c r="I86" s="42"/>
      <c r="J86" s="42"/>
    </row>
    <row r="87" spans="1:10" x14ac:dyDescent="0.25">
      <c r="A87" s="408" t="s">
        <v>302</v>
      </c>
      <c r="B87" s="408"/>
      <c r="C87" s="408"/>
      <c r="D87" s="408"/>
      <c r="E87" s="408"/>
      <c r="F87" s="408" t="s">
        <v>303</v>
      </c>
      <c r="G87" s="408"/>
      <c r="H87" s="408"/>
      <c r="I87" s="408"/>
      <c r="J87" s="408"/>
    </row>
    <row r="89" spans="1:10" x14ac:dyDescent="0.25">
      <c r="C89" s="408"/>
      <c r="D89" s="408"/>
      <c r="E89" s="408"/>
      <c r="F89" s="408"/>
      <c r="G89" s="408"/>
      <c r="H89" s="408"/>
    </row>
    <row r="90" spans="1:10" x14ac:dyDescent="0.25">
      <c r="D90" s="408"/>
      <c r="E90" s="408"/>
      <c r="F90" s="408"/>
    </row>
    <row r="92" spans="1:10" x14ac:dyDescent="0.25">
      <c r="D92" s="408"/>
      <c r="E92" s="408"/>
      <c r="F92" s="408"/>
      <c r="G92" s="408"/>
      <c r="H92" s="408"/>
    </row>
    <row r="96" spans="1:10" x14ac:dyDescent="0.25">
      <c r="C96" s="408"/>
      <c r="D96" s="408"/>
      <c r="E96" s="408"/>
    </row>
    <row r="97" spans="1:10" x14ac:dyDescent="0.25">
      <c r="C97" s="42"/>
      <c r="D97" s="42"/>
      <c r="H97" s="42"/>
      <c r="I97" s="42"/>
      <c r="J97" s="42"/>
    </row>
    <row r="108" spans="1:10" x14ac:dyDescent="0.25">
      <c r="G108" s="408"/>
      <c r="H108" s="408"/>
      <c r="I108" s="408"/>
    </row>
    <row r="109" spans="1:10" x14ac:dyDescent="0.25">
      <c r="A109" s="408" t="s">
        <v>304</v>
      </c>
      <c r="B109" s="408"/>
      <c r="C109" s="408"/>
      <c r="D109" s="408"/>
      <c r="E109" s="408"/>
      <c r="F109" s="408" t="s">
        <v>305</v>
      </c>
      <c r="G109" s="408"/>
      <c r="H109" s="408"/>
      <c r="I109" s="408"/>
      <c r="J109" s="408"/>
    </row>
    <row r="111" spans="1:10" x14ac:dyDescent="0.25">
      <c r="C111" s="408"/>
      <c r="D111" s="408"/>
      <c r="E111" s="408"/>
      <c r="F111" s="408"/>
      <c r="G111" s="408"/>
      <c r="H111" s="408"/>
    </row>
    <row r="124" spans="3:8" x14ac:dyDescent="0.25">
      <c r="C124" s="408"/>
      <c r="D124" s="408"/>
      <c r="E124" s="408"/>
      <c r="F124" s="408"/>
      <c r="G124" s="408"/>
      <c r="H124" s="408"/>
    </row>
    <row r="129" spans="1:10" x14ac:dyDescent="0.25">
      <c r="A129" s="408" t="s">
        <v>306</v>
      </c>
      <c r="B129" s="408"/>
      <c r="C129" s="408"/>
      <c r="D129" s="408"/>
      <c r="E129" s="408"/>
      <c r="F129" s="408" t="s">
        <v>306</v>
      </c>
      <c r="G129" s="408"/>
      <c r="H129" s="408"/>
      <c r="I129" s="408"/>
      <c r="J129" s="408"/>
    </row>
    <row r="150" spans="1:10" x14ac:dyDescent="0.25">
      <c r="B150" s="408"/>
      <c r="C150" s="408"/>
      <c r="D150" s="408"/>
      <c r="E150" s="408"/>
      <c r="F150" s="408"/>
      <c r="G150" s="408"/>
      <c r="H150" s="408"/>
      <c r="I150" s="408"/>
      <c r="J150" s="42"/>
    </row>
    <row r="156" spans="1:10" x14ac:dyDescent="0.25">
      <c r="A156" s="408" t="s">
        <v>306</v>
      </c>
      <c r="B156" s="408"/>
      <c r="C156" s="408"/>
      <c r="D156" s="408"/>
      <c r="E156" s="408"/>
      <c r="F156" s="408" t="s">
        <v>306</v>
      </c>
      <c r="G156" s="408"/>
      <c r="H156" s="408"/>
      <c r="I156" s="408"/>
      <c r="J156" s="408"/>
    </row>
    <row r="170" spans="2:9" x14ac:dyDescent="0.25">
      <c r="C170" s="408"/>
      <c r="D170" s="408"/>
      <c r="E170" s="408"/>
      <c r="F170" s="408"/>
      <c r="G170" s="408"/>
      <c r="H170" s="408"/>
    </row>
    <row r="175" spans="2:9" x14ac:dyDescent="0.25">
      <c r="C175" s="43"/>
      <c r="D175" s="43"/>
      <c r="H175" s="43"/>
      <c r="I175" s="43"/>
    </row>
    <row r="176" spans="2:9" x14ac:dyDescent="0.25">
      <c r="B176" s="43"/>
      <c r="C176" s="43"/>
      <c r="D176" s="43"/>
      <c r="G176" s="43"/>
      <c r="H176" s="43"/>
      <c r="I176" s="43"/>
    </row>
    <row r="181" spans="1:10" x14ac:dyDescent="0.25">
      <c r="A181" s="408" t="s">
        <v>63</v>
      </c>
      <c r="B181" s="408"/>
      <c r="C181" s="408"/>
      <c r="D181" s="408"/>
      <c r="E181" s="408"/>
      <c r="F181" s="408" t="s">
        <v>63</v>
      </c>
      <c r="G181" s="408"/>
      <c r="H181" s="408"/>
      <c r="I181" s="408"/>
      <c r="J181" s="408"/>
    </row>
    <row r="193" spans="2:10" x14ac:dyDescent="0.25">
      <c r="C193" s="408"/>
      <c r="D193" s="408"/>
      <c r="E193" s="408"/>
      <c r="F193" s="408"/>
      <c r="G193" s="408"/>
      <c r="H193" s="408"/>
    </row>
    <row r="195" spans="2:10" x14ac:dyDescent="0.25">
      <c r="B195" s="408"/>
      <c r="C195" s="408"/>
      <c r="D195" s="408"/>
      <c r="F195" s="408"/>
      <c r="G195" s="408"/>
      <c r="H195" s="408"/>
      <c r="I195" s="408"/>
      <c r="J195" s="408"/>
    </row>
  </sheetData>
  <mergeCells count="46">
    <mergeCell ref="C96:E96"/>
    <mergeCell ref="A38:E38"/>
    <mergeCell ref="C89:H89"/>
    <mergeCell ref="A87:E87"/>
    <mergeCell ref="F87:J87"/>
    <mergeCell ref="A47:E47"/>
    <mergeCell ref="F47:J47"/>
    <mergeCell ref="F83:J83"/>
    <mergeCell ref="A83:E83"/>
    <mergeCell ref="A85:E85"/>
    <mergeCell ref="F85:J85"/>
    <mergeCell ref="A2:J2"/>
    <mergeCell ref="C124:H124"/>
    <mergeCell ref="D92:H92"/>
    <mergeCell ref="C57:H57"/>
    <mergeCell ref="C111:H111"/>
    <mergeCell ref="F20:I21"/>
    <mergeCell ref="G24:H24"/>
    <mergeCell ref="G108:I108"/>
    <mergeCell ref="D90:F90"/>
    <mergeCell ref="G37:H37"/>
    <mergeCell ref="F51:I51"/>
    <mergeCell ref="B61:C62"/>
    <mergeCell ref="G62:I62"/>
    <mergeCell ref="C80:D80"/>
    <mergeCell ref="H80:I80"/>
    <mergeCell ref="A36:D37"/>
    <mergeCell ref="C170:H170"/>
    <mergeCell ref="C193:H193"/>
    <mergeCell ref="B195:D195"/>
    <mergeCell ref="F195:J195"/>
    <mergeCell ref="A181:E181"/>
    <mergeCell ref="F181:J181"/>
    <mergeCell ref="A26:J26"/>
    <mergeCell ref="A46:E46"/>
    <mergeCell ref="F46:J46"/>
    <mergeCell ref="A64:E64"/>
    <mergeCell ref="F64:J64"/>
    <mergeCell ref="A29:J29"/>
    <mergeCell ref="A109:E109"/>
    <mergeCell ref="F109:J109"/>
    <mergeCell ref="A129:E129"/>
    <mergeCell ref="F129:J129"/>
    <mergeCell ref="A156:E156"/>
    <mergeCell ref="F156:J156"/>
    <mergeCell ref="B150:I150"/>
  </mergeCells>
  <pageMargins left="0.70866141732283472" right="0.70866141732283472" top="0.74803149606299213" bottom="0.74803149606299213" header="0.31496062992125984" footer="0.31496062992125984"/>
  <pageSetup paperSize="9" scale="75" orientation="portrait" horizontalDpi="360" verticalDpi="360" r:id="rId1"/>
  <headerFooter>
    <oddHeader>&amp;C&amp;10ARQ. CYNTHIA F. OCHOA PINO
CAP N° 12452 - SBS N° 2436-2015</oddHead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</vt:i4>
      </vt:variant>
      <vt:variant>
        <vt:lpstr>Rangos con nombre</vt:lpstr>
      </vt:variant>
      <vt:variant>
        <vt:i4>2</vt:i4>
      </vt:variant>
    </vt:vector>
  </HeadingPairs>
  <TitlesOfParts>
    <vt:vector size="4" baseType="lpstr">
      <vt:lpstr>VALUACION</vt:lpstr>
      <vt:lpstr>FOTOGRAFIAS</vt:lpstr>
      <vt:lpstr>FOTOGRAFIAS!Área_de_impresión</vt:lpstr>
      <vt:lpstr>VALUACION!Área_de_impresión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HOME</dc:creator>
  <cp:lastModifiedBy>Gisela</cp:lastModifiedBy>
  <cp:lastPrinted>2019-05-02T20:36:25Z</cp:lastPrinted>
  <dcterms:created xsi:type="dcterms:W3CDTF">2015-02-03T18:02:34Z</dcterms:created>
  <dcterms:modified xsi:type="dcterms:W3CDTF">2019-05-09T04:35:45Z</dcterms:modified>
</cp:coreProperties>
</file>